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6月份" sheetId="1" r:id="rId1"/>
  </sheets>
  <definedNames>
    <definedName name="_xlnm._FilterDatabase" localSheetId="0" hidden="1">'6月份'!#REF!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<sst xmlns="http://schemas.openxmlformats.org/spreadsheetml/2006/main" count="66" uniqueCount="53">
  <si>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 xml:space="preserve"> 陆 丰 市 2026 年 6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</si>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</sst>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0_);[Red]\(#,##0.00\)"/>
    <numFmt numFmtId="182" formatCode="#,##0.0_);[Red]\(#,##0.0\)"/>
    <numFmt numFmtId="183" formatCode="#,##0.0_ "/>
    <numFmt numFmtId="184" formatCode="0_);[Red]\(0\)"/>
  </numFmts>
  <fonts count="28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82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183" fontId="2" fillId="0" borderId="1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183" fontId="1" fillId="0" borderId="1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84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4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zoomScale="80" zoomScaleNormal="80" zoomScaleSheetLayoutView="60" workbookViewId="0">
      <pane ySplit="5" topLeftCell="A8" activePane="bottomLeft" state="frozen"/>
      <selection/>
      <selection pane="bottomLeft" activeCell="S19" sqref="S19"/>
    </sheetView>
  </sheetViews>
  <sheetFormatPr defaultColWidth="9" defaultRowHeight="14.25"/>
  <cols>
    <col min="1" max="1" width="31.1" style="3" customWidth="1"/>
    <col min="2" max="2" width="16.5666666666667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" width="17.1916666666667" style="3" customWidth="1"/>
    <col min="17" max="17" width="12.4916666666667" style="3" customWidth="1"/>
    <col min="18" max="16384" width="9" style="3"/>
  </cols>
  <sheetData>
    <row r="1" ht="31.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68"/>
      <c r="K1" s="8"/>
      <c r="L1" s="8"/>
      <c r="M1" s="8"/>
      <c r="N1" s="8"/>
      <c r="O1" s="8"/>
      <c r="P1" s="8"/>
      <c r="Q1" s="8"/>
    </row>
    <row r="2" ht="19.5" spans="1:17">
      <c r="A2" s="9">
        <v>46203</v>
      </c>
      <c r="B2" s="10"/>
      <c r="C2" s="11"/>
      <c r="D2" s="11"/>
      <c r="E2" s="12"/>
      <c r="F2" s="12"/>
      <c r="G2" s="12"/>
      <c r="H2" s="13"/>
      <c r="I2" s="13"/>
      <c r="J2" s="69"/>
      <c r="K2" s="13"/>
      <c r="L2" s="13"/>
      <c r="M2" s="13"/>
      <c r="N2" s="70"/>
      <c r="O2" s="71" t="s">
        <v>1</v>
      </c>
      <c r="P2" s="71"/>
      <c r="Q2" s="71"/>
    </row>
    <row r="3" ht="17.1" customHeight="1" spans="1:17">
      <c r="A3" s="14"/>
      <c r="B3" s="15" t="s">
        <v>2</v>
      </c>
      <c r="C3" s="16" t="s">
        <v>3</v>
      </c>
      <c r="D3" s="16"/>
      <c r="E3" s="16"/>
      <c r="F3" s="17" t="s">
        <v>4</v>
      </c>
      <c r="G3" s="18" t="s">
        <v>5</v>
      </c>
      <c r="H3" s="19" t="s">
        <v>6</v>
      </c>
      <c r="I3" s="19" t="s">
        <v>7</v>
      </c>
      <c r="J3" s="72" t="s">
        <v>7</v>
      </c>
      <c r="K3" s="19" t="s">
        <v>8</v>
      </c>
      <c r="L3" s="19" t="s">
        <v>6</v>
      </c>
      <c r="M3" s="19" t="s">
        <v>7</v>
      </c>
      <c r="N3" s="72" t="s">
        <v>7</v>
      </c>
      <c r="O3" s="73"/>
      <c r="P3" s="74"/>
      <c r="Q3" s="74"/>
    </row>
    <row r="4" ht="17.1" customHeight="1" spans="1:17">
      <c r="A4" s="20" t="s">
        <v>9</v>
      </c>
      <c r="B4" s="21" t="s">
        <v>10</v>
      </c>
      <c r="C4" s="22"/>
      <c r="D4" s="22"/>
      <c r="E4" s="22"/>
      <c r="F4" s="23" t="s">
        <v>11</v>
      </c>
      <c r="G4" s="24" t="s">
        <v>12</v>
      </c>
      <c r="H4" s="25" t="s">
        <v>13</v>
      </c>
      <c r="I4" s="25" t="s">
        <v>14</v>
      </c>
      <c r="J4" s="75" t="s">
        <v>14</v>
      </c>
      <c r="K4" s="25" t="s">
        <v>11</v>
      </c>
      <c r="L4" s="25" t="s">
        <v>15</v>
      </c>
      <c r="M4" s="25" t="s">
        <v>16</v>
      </c>
      <c r="N4" s="75" t="s">
        <v>16</v>
      </c>
      <c r="O4" s="76" t="s">
        <v>17</v>
      </c>
      <c r="P4" s="77"/>
      <c r="Q4" s="77"/>
    </row>
    <row r="5" ht="17.1" customHeight="1" spans="1:17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78" t="s">
        <v>24</v>
      </c>
      <c r="K5" s="32" t="s">
        <v>18</v>
      </c>
      <c r="L5" s="32" t="s">
        <v>11</v>
      </c>
      <c r="M5" s="32" t="s">
        <v>23</v>
      </c>
      <c r="N5" s="78" t="s">
        <v>24</v>
      </c>
      <c r="O5" s="79"/>
      <c r="P5" s="80"/>
      <c r="Q5" s="80"/>
    </row>
    <row r="6" ht="23.25" customHeight="1" spans="1:17">
      <c r="A6" s="33" t="s">
        <v>25</v>
      </c>
      <c r="B6" s="30">
        <v>63682</v>
      </c>
      <c r="C6" s="34"/>
      <c r="D6" s="34"/>
      <c r="E6" s="35"/>
      <c r="F6" s="35">
        <v>39258</v>
      </c>
      <c r="G6" s="36">
        <f t="shared" ref="G6:G19" si="0">F6/B6*100</f>
        <v>61.6469331993342</v>
      </c>
      <c r="H6" s="35">
        <v>30709</v>
      </c>
      <c r="I6" s="81">
        <f t="shared" ref="I6:I33" si="1">F6-H6</f>
        <v>8549</v>
      </c>
      <c r="J6" s="82">
        <f t="shared" ref="J6:J33" si="2">IF(H6=0,"-",I6/H6*100)</f>
        <v>27.8387443420496</v>
      </c>
      <c r="K6" s="35">
        <v>4698</v>
      </c>
      <c r="L6" s="35">
        <v>5070</v>
      </c>
      <c r="M6" s="81">
        <f t="shared" ref="M6:M33" si="3">K6-L6</f>
        <v>-372</v>
      </c>
      <c r="N6" s="82">
        <f t="shared" ref="N6:N33" si="4">IF(L6=0,"-",M6/L6*100)</f>
        <v>-7.33727810650888</v>
      </c>
      <c r="O6" s="83"/>
      <c r="P6" s="84"/>
      <c r="Q6" s="84"/>
    </row>
    <row r="7" ht="23.25" customHeight="1" spans="1:17">
      <c r="A7" s="33" t="s">
        <v>26</v>
      </c>
      <c r="B7" s="30">
        <v>0</v>
      </c>
      <c r="C7" s="34"/>
      <c r="D7" s="34"/>
      <c r="E7" s="35"/>
      <c r="F7" s="35">
        <v>0</v>
      </c>
      <c r="G7" s="36"/>
      <c r="H7" s="35">
        <v>209</v>
      </c>
      <c r="I7" s="81">
        <f t="shared" si="1"/>
        <v>-209</v>
      </c>
      <c r="J7" s="82">
        <f t="shared" si="2"/>
        <v>-100</v>
      </c>
      <c r="K7" s="35">
        <v>0</v>
      </c>
      <c r="L7" s="35">
        <v>0</v>
      </c>
      <c r="M7" s="81">
        <f t="shared" si="3"/>
        <v>0</v>
      </c>
      <c r="N7" s="82" t="str">
        <f t="shared" si="4"/>
        <v>-</v>
      </c>
      <c r="O7" s="85"/>
      <c r="P7" s="84"/>
      <c r="Q7" s="100"/>
    </row>
    <row r="8" ht="23.25" customHeight="1" spans="1:17">
      <c r="A8" s="33" t="s">
        <v>27</v>
      </c>
      <c r="B8" s="30">
        <v>45553</v>
      </c>
      <c r="C8" s="34"/>
      <c r="D8" s="34"/>
      <c r="E8" s="35"/>
      <c r="F8" s="35">
        <v>23143</v>
      </c>
      <c r="G8" s="36">
        <f t="shared" si="0"/>
        <v>50.8045573288258</v>
      </c>
      <c r="H8" s="35">
        <v>22282</v>
      </c>
      <c r="I8" s="81">
        <f t="shared" si="1"/>
        <v>861</v>
      </c>
      <c r="J8" s="82">
        <f t="shared" si="2"/>
        <v>3.86410555605421</v>
      </c>
      <c r="K8" s="35">
        <v>3123</v>
      </c>
      <c r="L8" s="35">
        <v>4121</v>
      </c>
      <c r="M8" s="81">
        <f t="shared" si="3"/>
        <v>-998</v>
      </c>
      <c r="N8" s="82">
        <f t="shared" si="4"/>
        <v>-24.2174229555933</v>
      </c>
      <c r="O8" s="85"/>
      <c r="P8" s="84"/>
      <c r="Q8" s="100"/>
    </row>
    <row r="9" ht="23.25" customHeight="1" spans="1:17">
      <c r="A9" s="33" t="s">
        <v>28</v>
      </c>
      <c r="B9" s="30">
        <v>243169</v>
      </c>
      <c r="C9" s="34"/>
      <c r="D9" s="34"/>
      <c r="E9" s="35"/>
      <c r="F9" s="35">
        <v>116814</v>
      </c>
      <c r="G9" s="36">
        <f t="shared" si="0"/>
        <v>48.0381956581637</v>
      </c>
      <c r="H9" s="35">
        <v>96687</v>
      </c>
      <c r="I9" s="81">
        <f t="shared" si="1"/>
        <v>20127</v>
      </c>
      <c r="J9" s="82">
        <f t="shared" si="2"/>
        <v>20.816655806882</v>
      </c>
      <c r="K9" s="35">
        <v>17590</v>
      </c>
      <c r="L9" s="35">
        <v>17222</v>
      </c>
      <c r="M9" s="81">
        <f t="shared" si="3"/>
        <v>368</v>
      </c>
      <c r="N9" s="82">
        <f t="shared" si="4"/>
        <v>2.13680176518407</v>
      </c>
      <c r="O9" s="86"/>
      <c r="P9" s="84"/>
      <c r="Q9" s="84"/>
    </row>
    <row r="10" ht="23.25" customHeight="1" spans="1:17">
      <c r="A10" s="33" t="s">
        <v>29</v>
      </c>
      <c r="B10" s="30">
        <v>1286</v>
      </c>
      <c r="C10" s="34"/>
      <c r="D10" s="34"/>
      <c r="E10" s="35"/>
      <c r="F10" s="35">
        <v>1605</v>
      </c>
      <c r="G10" s="36">
        <f t="shared" si="0"/>
        <v>124.805598755832</v>
      </c>
      <c r="H10" s="35">
        <v>350</v>
      </c>
      <c r="I10" s="81">
        <f t="shared" si="1"/>
        <v>1255</v>
      </c>
      <c r="J10" s="82">
        <f t="shared" si="2"/>
        <v>358.571428571429</v>
      </c>
      <c r="K10" s="35">
        <v>931</v>
      </c>
      <c r="L10" s="35">
        <v>92</v>
      </c>
      <c r="M10" s="81">
        <f t="shared" si="3"/>
        <v>839</v>
      </c>
      <c r="N10" s="82">
        <f t="shared" si="4"/>
        <v>911.95652173913</v>
      </c>
      <c r="O10" s="86"/>
      <c r="P10" s="84"/>
      <c r="Q10" s="84"/>
    </row>
    <row r="11" ht="23.25" customHeight="1" spans="1:17">
      <c r="A11" s="33" t="s">
        <v>30</v>
      </c>
      <c r="B11" s="30">
        <v>6168</v>
      </c>
      <c r="C11" s="34"/>
      <c r="D11" s="34"/>
      <c r="E11" s="35"/>
      <c r="F11" s="35">
        <v>2869</v>
      </c>
      <c r="G11" s="36">
        <f t="shared" si="0"/>
        <v>46.5142671854734</v>
      </c>
      <c r="H11" s="35">
        <v>2217</v>
      </c>
      <c r="I11" s="81">
        <f t="shared" si="1"/>
        <v>652</v>
      </c>
      <c r="J11" s="82">
        <f t="shared" si="2"/>
        <v>29.4091114118178</v>
      </c>
      <c r="K11" s="35">
        <v>354</v>
      </c>
      <c r="L11" s="35">
        <v>473</v>
      </c>
      <c r="M11" s="81">
        <f t="shared" si="3"/>
        <v>-119</v>
      </c>
      <c r="N11" s="82">
        <f t="shared" si="4"/>
        <v>-25.1585623678647</v>
      </c>
      <c r="O11" s="85"/>
      <c r="P11" s="84"/>
      <c r="Q11" s="100"/>
    </row>
    <row r="12" ht="23.25" customHeight="1" spans="1:17">
      <c r="A12" s="33" t="s">
        <v>31</v>
      </c>
      <c r="B12" s="30">
        <v>199994</v>
      </c>
      <c r="C12" s="34"/>
      <c r="D12" s="34"/>
      <c r="E12" s="35"/>
      <c r="F12" s="35">
        <v>92163</v>
      </c>
      <c r="G12" s="36">
        <f t="shared" si="0"/>
        <v>46.0828824864746</v>
      </c>
      <c r="H12" s="35">
        <v>121083</v>
      </c>
      <c r="I12" s="81">
        <f t="shared" si="1"/>
        <v>-28920</v>
      </c>
      <c r="J12" s="82">
        <f t="shared" si="2"/>
        <v>-23.8844429028022</v>
      </c>
      <c r="K12" s="35">
        <v>14227</v>
      </c>
      <c r="L12" s="35">
        <v>12276</v>
      </c>
      <c r="M12" s="81">
        <f t="shared" si="3"/>
        <v>1951</v>
      </c>
      <c r="N12" s="82">
        <f t="shared" si="4"/>
        <v>15.8927989573151</v>
      </c>
      <c r="O12" s="85"/>
      <c r="P12" s="84"/>
      <c r="Q12" s="100"/>
    </row>
    <row r="13" ht="23.25" customHeight="1" spans="1:17">
      <c r="A13" s="33" t="s">
        <v>32</v>
      </c>
      <c r="B13" s="30">
        <v>169510</v>
      </c>
      <c r="C13" s="34"/>
      <c r="D13" s="34"/>
      <c r="E13" s="35"/>
      <c r="F13" s="35">
        <v>135066</v>
      </c>
      <c r="G13" s="36">
        <f t="shared" si="0"/>
        <v>79.6802548522211</v>
      </c>
      <c r="H13" s="35">
        <v>91171</v>
      </c>
      <c r="I13" s="81">
        <f t="shared" si="1"/>
        <v>43895</v>
      </c>
      <c r="J13" s="82">
        <f t="shared" si="2"/>
        <v>48.1457919733249</v>
      </c>
      <c r="K13" s="35">
        <v>3810</v>
      </c>
      <c r="L13" s="35">
        <v>3616</v>
      </c>
      <c r="M13" s="81">
        <f t="shared" si="3"/>
        <v>194</v>
      </c>
      <c r="N13" s="82">
        <f t="shared" si="4"/>
        <v>5.36504424778761</v>
      </c>
      <c r="O13" s="85"/>
      <c r="P13" s="84"/>
      <c r="Q13" s="100"/>
    </row>
    <row r="14" ht="23.25" customHeight="1" spans="1:17">
      <c r="A14" s="33" t="s">
        <v>33</v>
      </c>
      <c r="B14" s="30">
        <v>4281</v>
      </c>
      <c r="C14" s="34"/>
      <c r="D14" s="34"/>
      <c r="E14" s="35"/>
      <c r="F14" s="35">
        <v>2258</v>
      </c>
      <c r="G14" s="36">
        <f t="shared" si="0"/>
        <v>52.7446858210699</v>
      </c>
      <c r="H14" s="35">
        <v>341</v>
      </c>
      <c r="I14" s="81">
        <f t="shared" si="1"/>
        <v>1917</v>
      </c>
      <c r="J14" s="82">
        <f t="shared" si="2"/>
        <v>562.17008797654</v>
      </c>
      <c r="K14" s="35">
        <v>207</v>
      </c>
      <c r="L14" s="35">
        <v>45</v>
      </c>
      <c r="M14" s="81">
        <f t="shared" si="3"/>
        <v>162</v>
      </c>
      <c r="N14" s="82">
        <f t="shared" si="4"/>
        <v>360</v>
      </c>
      <c r="O14" s="87"/>
      <c r="P14" s="84"/>
      <c r="Q14" s="101"/>
    </row>
    <row r="15" ht="23.25" customHeight="1" spans="1:17">
      <c r="A15" s="33" t="s">
        <v>34</v>
      </c>
      <c r="B15" s="30">
        <v>18201</v>
      </c>
      <c r="C15" s="34"/>
      <c r="D15" s="34"/>
      <c r="E15" s="35"/>
      <c r="F15" s="35">
        <v>8562</v>
      </c>
      <c r="G15" s="36">
        <f t="shared" si="0"/>
        <v>47.0413713532224</v>
      </c>
      <c r="H15" s="35">
        <v>9981</v>
      </c>
      <c r="I15" s="81">
        <f t="shared" si="1"/>
        <v>-1419</v>
      </c>
      <c r="J15" s="82">
        <f t="shared" si="2"/>
        <v>-14.2170123234145</v>
      </c>
      <c r="K15" s="35">
        <v>1330</v>
      </c>
      <c r="L15" s="35">
        <v>1868</v>
      </c>
      <c r="M15" s="81">
        <f t="shared" si="3"/>
        <v>-538</v>
      </c>
      <c r="N15" s="82">
        <f t="shared" si="4"/>
        <v>-28.8008565310493</v>
      </c>
      <c r="O15" s="87"/>
      <c r="P15" s="84"/>
      <c r="Q15" s="101"/>
    </row>
    <row r="16" ht="24" customHeight="1" spans="1:17">
      <c r="A16" s="33" t="s">
        <v>35</v>
      </c>
      <c r="B16" s="30">
        <v>77016</v>
      </c>
      <c r="C16" s="34"/>
      <c r="D16" s="34"/>
      <c r="E16" s="35"/>
      <c r="F16" s="35">
        <v>41579</v>
      </c>
      <c r="G16" s="36">
        <f t="shared" si="0"/>
        <v>53.9874831203906</v>
      </c>
      <c r="H16" s="35">
        <v>56432</v>
      </c>
      <c r="I16" s="81">
        <f t="shared" si="1"/>
        <v>-14853</v>
      </c>
      <c r="J16" s="82">
        <f t="shared" si="2"/>
        <v>-26.3201729515169</v>
      </c>
      <c r="K16" s="35">
        <v>12399</v>
      </c>
      <c r="L16" s="35">
        <v>6859</v>
      </c>
      <c r="M16" s="81">
        <f t="shared" si="3"/>
        <v>5540</v>
      </c>
      <c r="N16" s="82">
        <f t="shared" si="4"/>
        <v>80.7697915147981</v>
      </c>
      <c r="O16" s="85"/>
      <c r="P16" s="84"/>
      <c r="Q16" s="100"/>
    </row>
    <row r="17" ht="24" customHeight="1" spans="1:17">
      <c r="A17" s="37" t="s">
        <v>36</v>
      </c>
      <c r="B17" s="30">
        <v>25960</v>
      </c>
      <c r="C17" s="38"/>
      <c r="D17" s="34"/>
      <c r="E17" s="35"/>
      <c r="F17" s="35">
        <v>10145</v>
      </c>
      <c r="G17" s="36">
        <f t="shared" si="0"/>
        <v>39.0793528505393</v>
      </c>
      <c r="H17" s="35">
        <v>10491</v>
      </c>
      <c r="I17" s="81">
        <f t="shared" si="1"/>
        <v>-346</v>
      </c>
      <c r="J17" s="82">
        <f t="shared" si="2"/>
        <v>-3.29806500810218</v>
      </c>
      <c r="K17" s="35">
        <v>2107</v>
      </c>
      <c r="L17" s="35">
        <v>2728</v>
      </c>
      <c r="M17" s="81">
        <f t="shared" si="3"/>
        <v>-621</v>
      </c>
      <c r="N17" s="82">
        <f t="shared" si="4"/>
        <v>-22.7639296187683</v>
      </c>
      <c r="O17" s="88"/>
      <c r="P17" s="84"/>
      <c r="Q17" s="102"/>
    </row>
    <row r="18" ht="23.25" customHeight="1" spans="1:17">
      <c r="A18" s="33" t="s">
        <v>37</v>
      </c>
      <c r="B18" s="30">
        <v>268</v>
      </c>
      <c r="C18" s="34"/>
      <c r="D18" s="34"/>
      <c r="E18" s="35"/>
      <c r="F18" s="35">
        <v>19965</v>
      </c>
      <c r="G18" s="36">
        <f t="shared" si="0"/>
        <v>7449.62686567164</v>
      </c>
      <c r="H18" s="35">
        <v>7986</v>
      </c>
      <c r="I18" s="81">
        <f t="shared" si="1"/>
        <v>11979</v>
      </c>
      <c r="J18" s="82">
        <f t="shared" si="2"/>
        <v>150</v>
      </c>
      <c r="K18" s="35">
        <v>1824</v>
      </c>
      <c r="L18" s="35">
        <v>7841</v>
      </c>
      <c r="M18" s="81">
        <f t="shared" si="3"/>
        <v>-6017</v>
      </c>
      <c r="N18" s="82">
        <f t="shared" si="4"/>
        <v>-76.7376610126259</v>
      </c>
      <c r="O18" s="85"/>
      <c r="P18" s="84"/>
      <c r="Q18" s="100"/>
    </row>
    <row r="19" ht="23.25" customHeight="1" spans="1:17">
      <c r="A19" s="33" t="s">
        <v>38</v>
      </c>
      <c r="B19" s="30">
        <v>667</v>
      </c>
      <c r="C19" s="34"/>
      <c r="D19" s="34"/>
      <c r="E19" s="35"/>
      <c r="F19" s="35">
        <v>903</v>
      </c>
      <c r="G19" s="36">
        <f t="shared" si="0"/>
        <v>135.382308845577</v>
      </c>
      <c r="H19" s="35">
        <v>473</v>
      </c>
      <c r="I19" s="81">
        <f t="shared" si="1"/>
        <v>430</v>
      </c>
      <c r="J19" s="82">
        <f t="shared" si="2"/>
        <v>90.9090909090909</v>
      </c>
      <c r="K19" s="35">
        <v>81</v>
      </c>
      <c r="L19" s="35">
        <v>59</v>
      </c>
      <c r="M19" s="81">
        <f t="shared" si="3"/>
        <v>22</v>
      </c>
      <c r="N19" s="82">
        <f t="shared" si="4"/>
        <v>37.2881355932203</v>
      </c>
      <c r="O19" s="85"/>
      <c r="P19" s="84"/>
      <c r="Q19" s="100"/>
    </row>
    <row r="20" ht="23.25" customHeight="1" spans="1:17">
      <c r="A20" s="33" t="s">
        <v>39</v>
      </c>
      <c r="B20" s="30">
        <v>0</v>
      </c>
      <c r="C20" s="34"/>
      <c r="D20" s="34"/>
      <c r="E20" s="35"/>
      <c r="F20" s="35">
        <v>20</v>
      </c>
      <c r="G20" s="36"/>
      <c r="H20" s="35">
        <v>0</v>
      </c>
      <c r="I20" s="81">
        <f t="shared" si="1"/>
        <v>20</v>
      </c>
      <c r="J20" s="82" t="str">
        <f t="shared" si="2"/>
        <v>-</v>
      </c>
      <c r="K20" s="35">
        <v>0</v>
      </c>
      <c r="L20" s="35">
        <v>0</v>
      </c>
      <c r="M20" s="81">
        <f t="shared" si="3"/>
        <v>0</v>
      </c>
      <c r="N20" s="82" t="str">
        <f t="shared" si="4"/>
        <v>-</v>
      </c>
      <c r="O20" s="85"/>
      <c r="P20" s="84"/>
      <c r="Q20" s="100"/>
    </row>
    <row r="21" ht="23.25" customHeight="1" spans="1:17">
      <c r="A21" s="33" t="s">
        <v>40</v>
      </c>
      <c r="B21" s="30">
        <v>5766</v>
      </c>
      <c r="C21" s="34"/>
      <c r="D21" s="34"/>
      <c r="E21" s="35"/>
      <c r="F21" s="35">
        <v>2651</v>
      </c>
      <c r="G21" s="36">
        <f t="shared" ref="G21:G33" si="5">F21/B21*100</f>
        <v>45.9764134582033</v>
      </c>
      <c r="H21" s="35">
        <v>1794</v>
      </c>
      <c r="I21" s="81">
        <f t="shared" si="1"/>
        <v>857</v>
      </c>
      <c r="J21" s="82">
        <f t="shared" si="2"/>
        <v>47.7703455964325</v>
      </c>
      <c r="K21" s="35">
        <v>178</v>
      </c>
      <c r="L21" s="35">
        <v>230</v>
      </c>
      <c r="M21" s="81">
        <f t="shared" si="3"/>
        <v>-52</v>
      </c>
      <c r="N21" s="82">
        <f t="shared" si="4"/>
        <v>-22.6086956521739</v>
      </c>
      <c r="O21" s="85"/>
      <c r="P21" s="84"/>
      <c r="Q21" s="100"/>
    </row>
    <row r="22" ht="23.25" customHeight="1" spans="1:17">
      <c r="A22" s="33" t="s">
        <v>41</v>
      </c>
      <c r="B22" s="30">
        <v>19606</v>
      </c>
      <c r="C22" s="34"/>
      <c r="D22" s="34"/>
      <c r="E22" s="35"/>
      <c r="F22" s="35">
        <v>9943</v>
      </c>
      <c r="G22" s="36">
        <f t="shared" si="5"/>
        <v>50.7140671223095</v>
      </c>
      <c r="H22" s="35">
        <v>9138</v>
      </c>
      <c r="I22" s="81">
        <f t="shared" si="1"/>
        <v>805</v>
      </c>
      <c r="J22" s="82">
        <f t="shared" si="2"/>
        <v>8.80936747647188</v>
      </c>
      <c r="K22" s="35">
        <v>1594</v>
      </c>
      <c r="L22" s="35">
        <v>1618</v>
      </c>
      <c r="M22" s="81">
        <f t="shared" si="3"/>
        <v>-24</v>
      </c>
      <c r="N22" s="82">
        <f t="shared" si="4"/>
        <v>-1.48331273176761</v>
      </c>
      <c r="O22" s="87"/>
      <c r="P22" s="84"/>
      <c r="Q22" s="101"/>
    </row>
    <row r="23" ht="23.25" customHeight="1" spans="1:17">
      <c r="A23" s="33" t="s">
        <v>42</v>
      </c>
      <c r="B23" s="30">
        <v>4800</v>
      </c>
      <c r="C23" s="34"/>
      <c r="D23" s="34"/>
      <c r="E23" s="35"/>
      <c r="F23" s="35">
        <v>1830</v>
      </c>
      <c r="G23" s="36">
        <f t="shared" si="5"/>
        <v>38.125</v>
      </c>
      <c r="H23" s="35">
        <v>2200</v>
      </c>
      <c r="I23" s="81">
        <f t="shared" si="1"/>
        <v>-370</v>
      </c>
      <c r="J23" s="82">
        <f t="shared" si="2"/>
        <v>-16.8181818181818</v>
      </c>
      <c r="K23" s="35">
        <v>1350</v>
      </c>
      <c r="L23" s="35">
        <v>600</v>
      </c>
      <c r="M23" s="81">
        <f t="shared" si="3"/>
        <v>750</v>
      </c>
      <c r="N23" s="82">
        <f t="shared" si="4"/>
        <v>125</v>
      </c>
      <c r="O23" s="85"/>
      <c r="P23" s="84"/>
      <c r="Q23" s="100"/>
    </row>
    <row r="24" ht="23.25" customHeight="1" spans="1:17">
      <c r="A24" s="33" t="s">
        <v>43</v>
      </c>
      <c r="B24" s="30">
        <v>2838</v>
      </c>
      <c r="C24" s="34"/>
      <c r="D24" s="34"/>
      <c r="E24" s="35"/>
      <c r="F24" s="35">
        <v>2771</v>
      </c>
      <c r="G24" s="36">
        <f t="shared" si="5"/>
        <v>97.6391825229035</v>
      </c>
      <c r="H24" s="35">
        <v>1973</v>
      </c>
      <c r="I24" s="81">
        <f t="shared" si="1"/>
        <v>798</v>
      </c>
      <c r="J24" s="82">
        <f t="shared" si="2"/>
        <v>40.4460212873796</v>
      </c>
      <c r="K24" s="35">
        <v>151</v>
      </c>
      <c r="L24" s="35">
        <v>246</v>
      </c>
      <c r="M24" s="81">
        <f t="shared" si="3"/>
        <v>-95</v>
      </c>
      <c r="N24" s="82">
        <f t="shared" si="4"/>
        <v>-38.6178861788618</v>
      </c>
      <c r="O24" s="85"/>
      <c r="P24" s="84"/>
      <c r="Q24" s="100"/>
    </row>
    <row r="25" ht="23.25" customHeight="1" spans="1:17">
      <c r="A25" s="33" t="s">
        <v>44</v>
      </c>
      <c r="B25" s="30">
        <v>5989</v>
      </c>
      <c r="C25" s="39"/>
      <c r="D25" s="39"/>
      <c r="E25" s="35"/>
      <c r="F25" s="35">
        <v>2723</v>
      </c>
      <c r="G25" s="36">
        <f t="shared" si="5"/>
        <v>45.4666889297045</v>
      </c>
      <c r="H25" s="35">
        <v>1004</v>
      </c>
      <c r="I25" s="81">
        <f t="shared" si="1"/>
        <v>1719</v>
      </c>
      <c r="J25" s="82">
        <f t="shared" si="2"/>
        <v>171.215139442231</v>
      </c>
      <c r="K25" s="35">
        <v>1532</v>
      </c>
      <c r="L25" s="35">
        <v>0</v>
      </c>
      <c r="M25" s="81">
        <f t="shared" si="3"/>
        <v>1532</v>
      </c>
      <c r="N25" s="82" t="str">
        <f t="shared" si="4"/>
        <v>-</v>
      </c>
      <c r="O25" s="85"/>
      <c r="P25" s="84"/>
      <c r="Q25" s="100"/>
    </row>
    <row r="26" ht="23.25" customHeight="1" spans="1:17">
      <c r="A26" s="33" t="s">
        <v>45</v>
      </c>
      <c r="B26" s="30">
        <v>22</v>
      </c>
      <c r="C26" s="39"/>
      <c r="D26" s="39"/>
      <c r="E26" s="35"/>
      <c r="F26" s="35">
        <v>1</v>
      </c>
      <c r="G26" s="36">
        <f t="shared" si="5"/>
        <v>4.54545454545455</v>
      </c>
      <c r="H26" s="35">
        <v>51</v>
      </c>
      <c r="I26" s="81">
        <f t="shared" si="1"/>
        <v>-50</v>
      </c>
      <c r="J26" s="82">
        <f t="shared" si="2"/>
        <v>-98.0392156862745</v>
      </c>
      <c r="K26" s="35">
        <v>0</v>
      </c>
      <c r="L26" s="35">
        <v>20</v>
      </c>
      <c r="M26" s="81">
        <f t="shared" si="3"/>
        <v>-20</v>
      </c>
      <c r="N26" s="82">
        <f t="shared" si="4"/>
        <v>-100</v>
      </c>
      <c r="O26" s="85"/>
      <c r="P26" s="84"/>
      <c r="Q26" s="100"/>
    </row>
    <row r="27" ht="23.25" customHeight="1" spans="1:17">
      <c r="A27" s="33" t="s">
        <v>46</v>
      </c>
      <c r="B27" s="30">
        <v>10000</v>
      </c>
      <c r="C27" s="39"/>
      <c r="D27" s="39"/>
      <c r="E27" s="35"/>
      <c r="F27" s="35">
        <v>0</v>
      </c>
      <c r="G27" s="36">
        <f t="shared" si="5"/>
        <v>0</v>
      </c>
      <c r="H27" s="35">
        <v>0</v>
      </c>
      <c r="I27" s="81">
        <f t="shared" si="1"/>
        <v>0</v>
      </c>
      <c r="J27" s="82" t="str">
        <f t="shared" si="2"/>
        <v>-</v>
      </c>
      <c r="K27" s="35">
        <v>0</v>
      </c>
      <c r="L27" s="35">
        <v>0</v>
      </c>
      <c r="M27" s="81">
        <f t="shared" si="3"/>
        <v>0</v>
      </c>
      <c r="N27" s="82" t="str">
        <f t="shared" si="4"/>
        <v>-</v>
      </c>
      <c r="O27" s="85"/>
      <c r="P27" s="84"/>
      <c r="Q27" s="100"/>
    </row>
    <row r="28" s="1" customFormat="1" ht="23.25" customHeight="1" spans="1:17">
      <c r="A28" s="33" t="s">
        <v>47</v>
      </c>
      <c r="B28" s="30">
        <v>9606</v>
      </c>
      <c r="C28" s="39"/>
      <c r="D28" s="39"/>
      <c r="E28" s="35"/>
      <c r="F28" s="35">
        <v>267</v>
      </c>
      <c r="G28" s="36">
        <f t="shared" si="5"/>
        <v>2.77951280449719</v>
      </c>
      <c r="H28" s="35">
        <v>134</v>
      </c>
      <c r="I28" s="81">
        <f t="shared" si="1"/>
        <v>133</v>
      </c>
      <c r="J28" s="82">
        <f t="shared" si="2"/>
        <v>99.2537313432836</v>
      </c>
      <c r="K28" s="35">
        <v>42</v>
      </c>
      <c r="L28" s="35">
        <v>59</v>
      </c>
      <c r="M28" s="81">
        <f t="shared" si="3"/>
        <v>-17</v>
      </c>
      <c r="N28" s="82">
        <f t="shared" si="4"/>
        <v>-28.8135593220339</v>
      </c>
      <c r="O28" s="85"/>
      <c r="P28" s="84"/>
      <c r="Q28" s="100"/>
    </row>
    <row r="29" s="1" customFormat="1" ht="23.25" customHeight="1" spans="1:17">
      <c r="A29" s="40" t="s">
        <v>48</v>
      </c>
      <c r="B29" s="41">
        <f t="shared" ref="B29:F29" si="6">SUM(B6:B28)</f>
        <v>914382</v>
      </c>
      <c r="C29" s="42">
        <f t="shared" si="6"/>
        <v>0</v>
      </c>
      <c r="D29" s="42">
        <f t="shared" si="6"/>
        <v>0</v>
      </c>
      <c r="E29" s="43">
        <f t="shared" si="6"/>
        <v>0</v>
      </c>
      <c r="F29" s="42">
        <f t="shared" si="6"/>
        <v>514536</v>
      </c>
      <c r="G29" s="44">
        <f t="shared" si="5"/>
        <v>56.2714489130364</v>
      </c>
      <c r="H29" s="43">
        <f t="shared" ref="H29:L29" si="7">SUM(H6:H28)</f>
        <v>466706</v>
      </c>
      <c r="I29" s="42">
        <f t="shared" si="1"/>
        <v>47830</v>
      </c>
      <c r="J29" s="89">
        <f t="shared" si="2"/>
        <v>10.248421918724</v>
      </c>
      <c r="K29" s="42">
        <f t="shared" si="7"/>
        <v>67528</v>
      </c>
      <c r="L29" s="42">
        <f t="shared" si="7"/>
        <v>65043</v>
      </c>
      <c r="M29" s="42">
        <f t="shared" si="3"/>
        <v>2485</v>
      </c>
      <c r="N29" s="82">
        <f t="shared" si="4"/>
        <v>3.82054948264994</v>
      </c>
      <c r="O29" s="90"/>
      <c r="P29" s="84"/>
      <c r="Q29" s="103"/>
    </row>
    <row r="30" ht="23.25" customHeight="1" spans="1:17">
      <c r="A30" s="45" t="s">
        <v>49</v>
      </c>
      <c r="B30" s="41">
        <v>333918</v>
      </c>
      <c r="C30" s="39"/>
      <c r="D30" s="39"/>
      <c r="E30" s="35"/>
      <c r="F30" s="42">
        <v>113177</v>
      </c>
      <c r="G30" s="44">
        <f t="shared" si="5"/>
        <v>33.8936505369582</v>
      </c>
      <c r="H30" s="42">
        <v>98116</v>
      </c>
      <c r="I30" s="42">
        <f t="shared" si="1"/>
        <v>15061</v>
      </c>
      <c r="J30" s="89">
        <f t="shared" si="2"/>
        <v>15.3501977251417</v>
      </c>
      <c r="K30" s="43">
        <v>17653</v>
      </c>
      <c r="L30" s="43">
        <v>4299</v>
      </c>
      <c r="M30" s="42">
        <f t="shared" si="3"/>
        <v>13354</v>
      </c>
      <c r="N30" s="82">
        <f t="shared" si="4"/>
        <v>310.630379157944</v>
      </c>
      <c r="O30" s="91"/>
      <c r="P30" s="84"/>
      <c r="Q30" s="104"/>
    </row>
    <row r="31" ht="23.25" customHeight="1" spans="1:17">
      <c r="A31" s="46" t="s">
        <v>50</v>
      </c>
      <c r="B31" s="41">
        <v>520</v>
      </c>
      <c r="C31" s="47"/>
      <c r="D31" s="47"/>
      <c r="E31" s="48"/>
      <c r="F31" s="49">
        <v>292</v>
      </c>
      <c r="G31" s="44">
        <f t="shared" si="5"/>
        <v>56.1538461538462</v>
      </c>
      <c r="H31" s="49">
        <v>649</v>
      </c>
      <c r="I31" s="42">
        <f t="shared" si="1"/>
        <v>-357</v>
      </c>
      <c r="J31" s="89">
        <f t="shared" si="2"/>
        <v>-55.0077041602465</v>
      </c>
      <c r="K31" s="43">
        <v>8</v>
      </c>
      <c r="L31" s="43">
        <v>5</v>
      </c>
      <c r="M31" s="42">
        <f t="shared" si="3"/>
        <v>3</v>
      </c>
      <c r="N31" s="89">
        <f t="shared" si="4"/>
        <v>60</v>
      </c>
      <c r="O31" s="92"/>
      <c r="P31" s="84"/>
      <c r="Q31" s="105"/>
    </row>
    <row r="32" ht="23.25" customHeight="1" spans="1:17">
      <c r="A32" s="46" t="s">
        <v>51</v>
      </c>
      <c r="B32" s="41">
        <f>17700+8820</f>
        <v>26520</v>
      </c>
      <c r="C32" s="50"/>
      <c r="D32" s="50"/>
      <c r="E32" s="49"/>
      <c r="F32" s="49">
        <v>21240</v>
      </c>
      <c r="G32" s="44">
        <f t="shared" si="5"/>
        <v>80.0904977375566</v>
      </c>
      <c r="H32" s="43">
        <v>902</v>
      </c>
      <c r="I32" s="42">
        <f t="shared" si="1"/>
        <v>20338</v>
      </c>
      <c r="J32" s="89">
        <f t="shared" si="2"/>
        <v>2254.76718403548</v>
      </c>
      <c r="K32" s="43">
        <v>21240</v>
      </c>
      <c r="L32" s="43">
        <v>902</v>
      </c>
      <c r="M32" s="42">
        <f t="shared" si="3"/>
        <v>20338</v>
      </c>
      <c r="N32" s="89">
        <f t="shared" si="4"/>
        <v>2254.76718403548</v>
      </c>
      <c r="O32" s="92"/>
      <c r="P32" s="84"/>
      <c r="Q32" s="105"/>
    </row>
    <row r="33" ht="23.25" customHeight="1" spans="1:17">
      <c r="A33" s="51" t="s">
        <v>52</v>
      </c>
      <c r="B33" s="52">
        <f>B29+B30+B31+B32</f>
        <v>1275340</v>
      </c>
      <c r="C33" s="53">
        <f>C29+C30+C31</f>
        <v>0</v>
      </c>
      <c r="D33" s="53">
        <f>D29+D30+D31</f>
        <v>0</v>
      </c>
      <c r="E33" s="53">
        <f>E29+E30+E31</f>
        <v>0</v>
      </c>
      <c r="F33" s="53">
        <f t="shared" ref="F33:L33" si="8">F29+F30+F31+F32</f>
        <v>649245</v>
      </c>
      <c r="G33" s="44">
        <f t="shared" si="5"/>
        <v>50.9076011102922</v>
      </c>
      <c r="H33" s="54">
        <f t="shared" si="8"/>
        <v>566373</v>
      </c>
      <c r="I33" s="54">
        <f t="shared" si="1"/>
        <v>82872</v>
      </c>
      <c r="J33" s="54">
        <f t="shared" si="2"/>
        <v>14.6320534347506</v>
      </c>
      <c r="K33" s="54">
        <f t="shared" si="8"/>
        <v>106429</v>
      </c>
      <c r="L33" s="54">
        <f t="shared" si="8"/>
        <v>70249</v>
      </c>
      <c r="M33" s="54">
        <f t="shared" si="3"/>
        <v>36180</v>
      </c>
      <c r="N33" s="54">
        <f t="shared" si="4"/>
        <v>51.502512491281</v>
      </c>
      <c r="O33" s="93"/>
      <c r="P33" s="84"/>
      <c r="Q33" s="106"/>
    </row>
    <row r="34" spans="1:8">
      <c r="A34" s="55"/>
      <c r="B34" s="55"/>
      <c r="C34" s="55"/>
      <c r="D34" s="55"/>
      <c r="E34" s="55"/>
      <c r="F34" s="55"/>
      <c r="G34" s="55"/>
      <c r="H34" s="55"/>
    </row>
    <row r="35" s="2" customFormat="1" spans="1:14">
      <c r="A35" s="56"/>
      <c r="E35" s="57"/>
      <c r="F35" s="57"/>
      <c r="J35" s="94"/>
      <c r="K35" s="95"/>
      <c r="L35" s="95"/>
      <c r="M35" s="96"/>
      <c r="N35" s="94"/>
    </row>
    <row r="39" ht="13.05" customHeight="1" spans="1:14">
      <c r="A39" s="58"/>
      <c r="B39" s="59"/>
      <c r="C39" s="58"/>
      <c r="D39" s="58"/>
      <c r="E39" s="60"/>
      <c r="G39" s="60"/>
      <c r="H39" s="61"/>
      <c r="I39" s="61"/>
      <c r="J39" s="97"/>
      <c r="K39" s="61"/>
      <c r="L39" s="61"/>
      <c r="M39" s="61"/>
      <c r="N39" s="97"/>
    </row>
    <row r="40" spans="1:14">
      <c r="A40" s="62"/>
      <c r="B40" s="63"/>
      <c r="N40" s="98"/>
    </row>
    <row r="41" spans="3:14">
      <c r="C41" s="64"/>
      <c r="D41" s="64"/>
      <c r="E41" s="65"/>
      <c r="F41" s="65"/>
      <c r="G41" s="65"/>
      <c r="H41" s="66"/>
      <c r="I41" s="66"/>
      <c r="J41" s="99"/>
      <c r="K41" s="66"/>
      <c r="L41" s="66"/>
      <c r="M41" s="66"/>
      <c r="N41" s="99"/>
    </row>
    <row r="42" spans="1:14">
      <c r="A42" s="64"/>
      <c r="B42" s="67"/>
      <c r="C42" s="64"/>
      <c r="D42" s="64"/>
      <c r="E42" s="65"/>
      <c r="F42" s="65"/>
      <c r="G42" s="65"/>
      <c r="H42" s="66"/>
      <c r="I42" s="66"/>
      <c r="J42" s="99"/>
      <c r="K42" s="66"/>
      <c r="L42" s="66"/>
      <c r="M42" s="66"/>
      <c r="N42" s="99"/>
    </row>
    <row r="43" spans="3:14">
      <c r="C43" s="64"/>
      <c r="D43" s="64"/>
      <c r="E43" s="65"/>
      <c r="F43" s="65"/>
      <c r="G43" s="65"/>
      <c r="H43" s="66"/>
      <c r="I43" s="66"/>
      <c r="J43" s="99"/>
      <c r="K43" s="66"/>
      <c r="L43" s="66"/>
      <c r="M43" s="66"/>
      <c r="N43" s="99"/>
    </row>
    <row r="76" spans="2:14">
      <c r="B76" s="3"/>
      <c r="F76" s="3"/>
      <c r="G76" s="3"/>
      <c r="H76" s="3"/>
      <c r="I76" s="3"/>
      <c r="M76" s="3"/>
      <c r="N76" s="98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4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2026-07-01T03:30:11Z</dcterms:created>
  <dcterms:modified xsi:type="dcterms:W3CDTF">2026-07-01T03:31:47Z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971499032C934244A94E6271AB3D3397_11</vt:lpwstr>
  </property>
  <property fmtid="{D5CDD505-2E9C-101B-9397-08002B2CF9AE}" pid="3" name="KSOProductBuildVer">
    <vt:lpwstr>2052-12.1.0.17857</vt:lpwstr>
  </property>
</Properties>
</file>