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12月份" sheetId="1" r:id="rId1"/>
  </sheets>
  <definedNames>
    <definedName name="_xlnm._FilterDatabase" localSheetId="0" hidden="1">'12月份'!$A$5:$Q$33</definedName>
    <definedName name="_xlnm.Print_Area" localSheetId="0">'12月份'!$A$1:$O$33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<sst xmlns="http://schemas.openxmlformats.org/spreadsheetml/2006/main" count="66" uniqueCount="53">
  <si>
    <t xml:space="preserve"> 陆 丰 市 2025 年 12 月 财 政 预 算 支 出 完 成 情 况 表</t>
  </si>
  <si>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</si>
  <si>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</si>
  <si>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</si>
  <si>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</si>
  <si>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</si>
  <si>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</si>
  <si>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</si>
  <si>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</si>
  <si>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</si>
  <si>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</si>
  <si>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</si>
  <si>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</si>
  <si>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</si>
  <si>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</si>
  <si>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</si>
  <si>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</si>
  <si>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</si>
  <si>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</si>
  <si>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上年结转</t>
  </si>
  <si>
    <t>上级补助</t>
  </si>
  <si>
    <t>本级安排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</si>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</sst>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);[Red]\(#,##0\)"/>
    <numFmt numFmtId="178" formatCode="#,##0_ "/>
    <numFmt numFmtId="179" formatCode="0.0_ "/>
    <numFmt numFmtId="180" formatCode="#,##0.00_ "/>
    <numFmt numFmtId="181" formatCode="#,##0.0_);[Red]\(#,##0.0\)"/>
    <numFmt numFmtId="182" formatCode="0_);[Red]\(0\)"/>
  </numFmts>
  <fonts count="29">
    <font>
      <sz val="12"/>
      <name val="宋体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20"/>
      <name val="仿宋"/>
      <family val="3"/>
      <charset val="134"/>
    </font>
    <font>
      <sz val="10"/>
      <name val="仿宋"/>
      <family val="3"/>
      <charset val="134"/>
    </font>
    <font>
      <b/>
      <sz val="14"/>
      <name val="仿宋"/>
      <family val="3"/>
      <charset val="134"/>
    </font>
    <font>
      <sz val="11"/>
      <name val="仿宋"/>
      <family val="3"/>
      <charset val="134"/>
    </font>
    <font>
      <b/>
      <sz val="10"/>
      <name val="仿宋"/>
      <family val="3"/>
      <charset val="134"/>
    </font>
    <font>
      <sz val="10.5"/>
      <color rgb="FF606266"/>
      <name val="Segoe U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6" applyNumberFormat="0" applyAlignment="0" applyProtection="0">
      <alignment vertical="center"/>
    </xf>
    <xf numFmtId="0" fontId="19" fillId="4" borderId="27" applyNumberFormat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1" fillId="5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03">
    <xf numFmtId="0" fontId="0" fillId="0" borderId="0" xfId="0"/>
    <xf numFmtId="0" fontId="1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/>
    <xf numFmtId="176" fontId="2" fillId="0" borderId="0" xfId="0" applyNumberFormat="1" applyFont="1" applyFill="1" applyBorder="1"/>
    <xf numFmtId="177" fontId="2" fillId="0" borderId="0" xfId="0" applyNumberFormat="1" applyFont="1" applyFill="1" applyBorder="1"/>
    <xf numFmtId="178" fontId="2" fillId="0" borderId="0" xfId="0" applyNumberFormat="1" applyFont="1" applyFill="1" applyBorder="1"/>
    <xf numFmtId="179" fontId="2" fillId="0" borderId="0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80" fontId="2" fillId="0" borderId="10" xfId="0" applyNumberFormat="1" applyFont="1" applyFill="1" applyBorder="1" applyAlignment="1">
      <alignment vertical="center"/>
    </xf>
    <xf numFmtId="177" fontId="2" fillId="0" borderId="10" xfId="0" applyNumberFormat="1" applyFont="1" applyFill="1" applyBorder="1" applyAlignment="1">
      <alignment vertical="center"/>
    </xf>
    <xf numFmtId="181" fontId="2" fillId="0" borderId="1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80" fontId="2" fillId="0" borderId="10" xfId="0" applyNumberFormat="1" applyFont="1" applyFill="1" applyBorder="1" applyAlignment="1">
      <alignment horizontal="right" vertical="center"/>
    </xf>
    <xf numFmtId="177" fontId="2" fillId="0" borderId="10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/>
    </xf>
    <xf numFmtId="177" fontId="1" fillId="0" borderId="8" xfId="0" applyNumberFormat="1" applyFont="1" applyFill="1" applyBorder="1" applyAlignment="1">
      <alignment vertical="center"/>
    </xf>
    <xf numFmtId="178" fontId="1" fillId="0" borderId="10" xfId="0" applyNumberFormat="1" applyFont="1" applyFill="1" applyBorder="1" applyAlignment="1">
      <alignment vertical="center"/>
    </xf>
    <xf numFmtId="177" fontId="1" fillId="0" borderId="10" xfId="0" applyNumberFormat="1" applyFont="1" applyFill="1" applyBorder="1" applyAlignment="1">
      <alignment vertical="center"/>
    </xf>
    <xf numFmtId="181" fontId="1" fillId="0" borderId="10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177" fontId="2" fillId="0" borderId="12" xfId="0" applyNumberFormat="1" applyFont="1" applyFill="1" applyBorder="1" applyAlignment="1">
      <alignment vertical="center"/>
    </xf>
    <xf numFmtId="177" fontId="1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177" fontId="1" fillId="0" borderId="14" xfId="0" applyNumberFormat="1" applyFont="1" applyFill="1" applyBorder="1" applyAlignment="1">
      <alignment vertical="center"/>
    </xf>
    <xf numFmtId="177" fontId="1" fillId="0" borderId="15" xfId="0" applyNumberFormat="1" applyFont="1" applyFill="1" applyBorder="1" applyAlignment="1">
      <alignment vertical="center"/>
    </xf>
    <xf numFmtId="0" fontId="2" fillId="0" borderId="16" xfId="0" applyFont="1" applyFill="1" applyBorder="1"/>
    <xf numFmtId="0" fontId="1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/>
    <xf numFmtId="0" fontId="3" fillId="0" borderId="0" xfId="0" applyFont="1" applyFill="1" applyBorder="1" applyAlignment="1">
      <alignment horizontal="centerContinuous"/>
    </xf>
    <xf numFmtId="176" fontId="3" fillId="0" borderId="0" xfId="0" applyNumberFormat="1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horizontal="centerContinuous"/>
    </xf>
    <xf numFmtId="178" fontId="3" fillId="0" borderId="0" xfId="0" applyNumberFormat="1" applyFont="1" applyFill="1" applyBorder="1" applyAlignment="1">
      <alignment horizontal="centerContinuous"/>
    </xf>
    <xf numFmtId="31" fontId="2" fillId="0" borderId="0" xfId="0" applyNumberFormat="1" applyFont="1" applyFill="1" applyBorder="1" applyAlignment="1">
      <alignment horizontal="left"/>
    </xf>
    <xf numFmtId="176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77" fontId="2" fillId="0" borderId="0" xfId="0" applyNumberFormat="1" applyFont="1" applyFill="1" applyBorder="1" applyAlignment="1">
      <alignment horizontal="center"/>
    </xf>
    <xf numFmtId="178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179" fontId="3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9" fontId="2" fillId="0" borderId="5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vertical="center"/>
    </xf>
    <xf numFmtId="179" fontId="2" fillId="0" borderId="1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center" vertical="center" wrapText="1"/>
    </xf>
    <xf numFmtId="179" fontId="1" fillId="0" borderId="10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78" fontId="1" fillId="0" borderId="15" xfId="0" applyNumberFormat="1" applyFont="1" applyFill="1" applyBorder="1" applyAlignment="1">
      <alignment vertical="center"/>
    </xf>
    <xf numFmtId="179" fontId="1" fillId="0" borderId="15" xfId="0" applyNumberFormat="1" applyFont="1" applyFill="1" applyBorder="1" applyAlignment="1">
      <alignment vertical="center"/>
    </xf>
    <xf numFmtId="182" fontId="1" fillId="0" borderId="22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/>
    <xf numFmtId="178" fontId="2" fillId="0" borderId="0" xfId="0" applyNumberFormat="1" applyFont="1" applyFill="1"/>
    <xf numFmtId="177" fontId="1" fillId="0" borderId="0" xfId="0" applyNumberFormat="1" applyFont="1" applyFill="1" applyBorder="1"/>
    <xf numFmtId="4" fontId="8" fillId="0" borderId="0" xfId="0" applyNumberFormat="1" applyFont="1"/>
    <xf numFmtId="179" fontId="3" fillId="0" borderId="0" xfId="0" applyNumberFormat="1" applyFont="1" applyFill="1" applyBorder="1" applyAlignment="1">
      <alignment horizontal="centerContinuous"/>
    </xf>
    <xf numFmtId="179" fontId="2" fillId="0" borderId="0" xfId="0" applyNumberFormat="1" applyFont="1" applyFill="1" applyBorder="1" applyAlignment="1">
      <alignment horizontal="right"/>
    </xf>
    <xf numFmtId="179" fontId="2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6"/>
  <sheetViews>
    <sheetView tabSelected="1" zoomScale="80" zoomScaleNormal="80" zoomScaleSheetLayoutView="60" workbookViewId="0">
      <pane ySplit="5" topLeftCell="A12" activePane="bottomLeft" state="frozen"/>
      <selection/>
      <selection pane="bottomLeft" activeCell="H17" sqref="H17"/>
    </sheetView>
  </sheetViews>
  <sheetFormatPr defaultColWidth="9" defaultRowHeight="14.25"/>
  <cols>
    <col min="1" max="1" width="31.1" style="3" customWidth="1"/>
    <col min="2" max="2" width="12.5" style="4" customWidth="1"/>
    <col min="3" max="3" width="11.6" style="3" hidden="1" customWidth="1"/>
    <col min="4" max="4" width="12.1" style="3" hidden="1" customWidth="1"/>
    <col min="5" max="5" width="12.4" style="5" hidden="1" customWidth="1"/>
    <col min="6" max="6" width="14" style="5" customWidth="1"/>
    <col min="7" max="7" width="14.6" style="5" customWidth="1"/>
    <col min="8" max="9" width="14" style="6" customWidth="1"/>
    <col min="10" max="10" width="14" style="7" customWidth="1"/>
    <col min="11" max="13" width="14" style="6" customWidth="1"/>
    <col min="14" max="14" width="15.9" style="7"/>
    <col min="15" max="15" width="29.9" style="3" customWidth="1"/>
    <col min="16" max="16" width="13.375" style="3" customWidth="1"/>
    <col min="17" max="17" width="13.75" style="3"/>
    <col min="18" max="16384" width="9" style="3"/>
  </cols>
  <sheetData>
    <row r="1" ht="31.5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69"/>
      <c r="K1" s="8"/>
      <c r="L1" s="8"/>
      <c r="M1" s="8"/>
      <c r="N1" s="8"/>
      <c r="O1" s="8"/>
      <c r="P1" s="8"/>
    </row>
    <row r="2" ht="19.5" spans="1:16">
      <c r="A2" s="9">
        <v>46022</v>
      </c>
      <c r="B2" s="10"/>
      <c r="C2" s="11"/>
      <c r="D2" s="11"/>
      <c r="E2" s="12"/>
      <c r="F2" s="12"/>
      <c r="G2" s="12"/>
      <c r="H2" s="13"/>
      <c r="I2" s="13"/>
      <c r="J2" s="70"/>
      <c r="K2" s="13"/>
      <c r="L2" s="13"/>
      <c r="M2" s="13"/>
      <c r="N2" s="71"/>
      <c r="O2" s="39" t="s">
        <v>1</v>
      </c>
      <c r="P2" s="39"/>
    </row>
    <row r="3" ht="17.1" customHeight="1" spans="1:16">
      <c r="A3" s="14"/>
      <c r="B3" s="15" t="s">
        <v>2</v>
      </c>
      <c r="C3" s="16" t="s">
        <v>3</v>
      </c>
      <c r="D3" s="16"/>
      <c r="E3" s="16"/>
      <c r="F3" s="17" t="s">
        <v>4</v>
      </c>
      <c r="G3" s="18" t="s">
        <v>5</v>
      </c>
      <c r="H3" s="19" t="s">
        <v>6</v>
      </c>
      <c r="I3" s="19" t="s">
        <v>7</v>
      </c>
      <c r="J3" s="72" t="s">
        <v>7</v>
      </c>
      <c r="K3" s="19" t="s">
        <v>8</v>
      </c>
      <c r="L3" s="19" t="s">
        <v>6</v>
      </c>
      <c r="M3" s="19" t="s">
        <v>7</v>
      </c>
      <c r="N3" s="72" t="s">
        <v>7</v>
      </c>
      <c r="O3" s="73"/>
      <c r="P3" s="74"/>
    </row>
    <row r="4" ht="17.1" customHeight="1" spans="1:16">
      <c r="A4" s="20" t="s">
        <v>9</v>
      </c>
      <c r="B4" s="21" t="s">
        <v>10</v>
      </c>
      <c r="C4" s="22"/>
      <c r="D4" s="22"/>
      <c r="E4" s="22"/>
      <c r="F4" s="23" t="s">
        <v>11</v>
      </c>
      <c r="G4" s="24" t="s">
        <v>12</v>
      </c>
      <c r="H4" s="25" t="s">
        <v>13</v>
      </c>
      <c r="I4" s="25" t="s">
        <v>14</v>
      </c>
      <c r="J4" s="75" t="s">
        <v>14</v>
      </c>
      <c r="K4" s="25" t="s">
        <v>11</v>
      </c>
      <c r="L4" s="25" t="s">
        <v>15</v>
      </c>
      <c r="M4" s="25" t="s">
        <v>16</v>
      </c>
      <c r="N4" s="75" t="s">
        <v>16</v>
      </c>
      <c r="O4" s="76" t="s">
        <v>17</v>
      </c>
      <c r="P4" s="77"/>
    </row>
    <row r="5" ht="17.1" customHeight="1" spans="1:16">
      <c r="A5" s="26"/>
      <c r="B5" s="27" t="s">
        <v>18</v>
      </c>
      <c r="C5" s="28" t="s">
        <v>19</v>
      </c>
      <c r="D5" s="28" t="s">
        <v>20</v>
      </c>
      <c r="E5" s="29" t="s">
        <v>21</v>
      </c>
      <c r="F5" s="30" t="s">
        <v>18</v>
      </c>
      <c r="G5" s="31" t="s">
        <v>22</v>
      </c>
      <c r="H5" s="32" t="s">
        <v>11</v>
      </c>
      <c r="I5" s="32" t="s">
        <v>23</v>
      </c>
      <c r="J5" s="78" t="s">
        <v>24</v>
      </c>
      <c r="K5" s="32" t="s">
        <v>18</v>
      </c>
      <c r="L5" s="32" t="s">
        <v>11</v>
      </c>
      <c r="M5" s="32" t="s">
        <v>23</v>
      </c>
      <c r="N5" s="78" t="s">
        <v>24</v>
      </c>
      <c r="O5" s="79"/>
      <c r="P5" s="80"/>
    </row>
    <row r="6" ht="23.25" customHeight="1" spans="1:17">
      <c r="A6" s="33" t="s">
        <v>25</v>
      </c>
      <c r="B6" s="34">
        <v>68461</v>
      </c>
      <c r="C6" s="35"/>
      <c r="D6" s="35"/>
      <c r="E6" s="36"/>
      <c r="F6" s="36">
        <v>75144</v>
      </c>
      <c r="G6" s="37">
        <f t="shared" ref="G6:G33" si="0">IF(B6=0,"",F6/B6*100)</f>
        <v>109.761762171163</v>
      </c>
      <c r="H6" s="36">
        <v>79795</v>
      </c>
      <c r="I6" s="81">
        <f t="shared" ref="I6:I33" si="1">F6-H6</f>
        <v>-4651</v>
      </c>
      <c r="J6" s="82">
        <f t="shared" ref="J6:J33" si="2">IF(H6=0,"",I6/H6*100)</f>
        <v>-5.82868600789523</v>
      </c>
      <c r="K6" s="36">
        <v>7347</v>
      </c>
      <c r="L6" s="36">
        <v>3692</v>
      </c>
      <c r="M6" s="81">
        <f t="shared" ref="M6:M33" si="3">K6-L6</f>
        <v>3655</v>
      </c>
      <c r="N6" s="82">
        <f t="shared" ref="N6:N33" si="4">IF(L6=0,"",M6/L6*100)</f>
        <v>98.9978331527627</v>
      </c>
      <c r="O6" s="83"/>
      <c r="Q6" s="2"/>
    </row>
    <row r="7" ht="23.25" customHeight="1" spans="1:17">
      <c r="A7" s="33" t="s">
        <v>26</v>
      </c>
      <c r="B7" s="34">
        <v>206</v>
      </c>
      <c r="C7" s="35"/>
      <c r="D7" s="35"/>
      <c r="E7" s="36"/>
      <c r="F7" s="36">
        <v>737</v>
      </c>
      <c r="G7" s="37">
        <f t="shared" si="0"/>
        <v>357.766990291262</v>
      </c>
      <c r="H7" s="36">
        <v>40</v>
      </c>
      <c r="I7" s="81">
        <f t="shared" si="1"/>
        <v>697</v>
      </c>
      <c r="J7" s="82">
        <f t="shared" si="2"/>
        <v>1742.5</v>
      </c>
      <c r="K7" s="36">
        <v>123</v>
      </c>
      <c r="L7" s="36">
        <v>0</v>
      </c>
      <c r="M7" s="81">
        <f t="shared" si="3"/>
        <v>123</v>
      </c>
      <c r="N7" s="82" t="str">
        <f t="shared" si="4"/>
        <v/>
      </c>
      <c r="O7" s="84"/>
      <c r="Q7" s="2"/>
    </row>
    <row r="8" ht="23.25" customHeight="1" spans="1:17">
      <c r="A8" s="33" t="s">
        <v>27</v>
      </c>
      <c r="B8" s="34">
        <v>48122</v>
      </c>
      <c r="C8" s="35"/>
      <c r="D8" s="35"/>
      <c r="E8" s="36"/>
      <c r="F8" s="36">
        <v>46924</v>
      </c>
      <c r="G8" s="37">
        <f t="shared" si="0"/>
        <v>97.510494160675</v>
      </c>
      <c r="H8" s="36">
        <v>53160</v>
      </c>
      <c r="I8" s="81">
        <f t="shared" si="1"/>
        <v>-6236</v>
      </c>
      <c r="J8" s="82">
        <f t="shared" si="2"/>
        <v>-11.7306245297216</v>
      </c>
      <c r="K8" s="36">
        <v>4814</v>
      </c>
      <c r="L8" s="36">
        <v>-15875</v>
      </c>
      <c r="M8" s="81">
        <f t="shared" si="3"/>
        <v>20689</v>
      </c>
      <c r="N8" s="82">
        <f t="shared" si="4"/>
        <v>-130.324409448819</v>
      </c>
      <c r="O8" s="84"/>
      <c r="Q8" s="2"/>
    </row>
    <row r="9" ht="23.25" customHeight="1" spans="1:17">
      <c r="A9" s="33" t="s">
        <v>28</v>
      </c>
      <c r="B9" s="34">
        <v>243058</v>
      </c>
      <c r="C9" s="35"/>
      <c r="D9" s="35"/>
      <c r="E9" s="36"/>
      <c r="F9" s="36">
        <v>225136</v>
      </c>
      <c r="G9" s="37">
        <f t="shared" si="0"/>
        <v>92.6264512996898</v>
      </c>
      <c r="H9" s="36">
        <v>224736</v>
      </c>
      <c r="I9" s="81">
        <f t="shared" si="1"/>
        <v>400</v>
      </c>
      <c r="J9" s="82">
        <f t="shared" si="2"/>
        <v>0.177986615406521</v>
      </c>
      <c r="K9" s="36">
        <v>41063</v>
      </c>
      <c r="L9" s="36">
        <v>56756</v>
      </c>
      <c r="M9" s="81">
        <f t="shared" si="3"/>
        <v>-15693</v>
      </c>
      <c r="N9" s="82">
        <f t="shared" si="4"/>
        <v>-27.6499400944394</v>
      </c>
      <c r="O9" s="85"/>
      <c r="Q9" s="2"/>
    </row>
    <row r="10" ht="23.25" customHeight="1" spans="1:17">
      <c r="A10" s="33" t="s">
        <v>29</v>
      </c>
      <c r="B10" s="34">
        <v>1653</v>
      </c>
      <c r="C10" s="35"/>
      <c r="D10" s="35"/>
      <c r="E10" s="36"/>
      <c r="F10" s="36">
        <v>4629</v>
      </c>
      <c r="G10" s="37">
        <f t="shared" si="0"/>
        <v>280.036297640653</v>
      </c>
      <c r="H10" s="36">
        <v>3875</v>
      </c>
      <c r="I10" s="81">
        <f t="shared" si="1"/>
        <v>754</v>
      </c>
      <c r="J10" s="82">
        <f t="shared" si="2"/>
        <v>19.458064516129</v>
      </c>
      <c r="K10" s="36">
        <v>3260</v>
      </c>
      <c r="L10" s="36">
        <v>2925</v>
      </c>
      <c r="M10" s="81">
        <f t="shared" si="3"/>
        <v>335</v>
      </c>
      <c r="N10" s="82">
        <f t="shared" si="4"/>
        <v>11.4529914529915</v>
      </c>
      <c r="O10" s="85"/>
      <c r="Q10" s="2"/>
    </row>
    <row r="11" ht="23.25" customHeight="1" spans="1:17">
      <c r="A11" s="33" t="s">
        <v>30</v>
      </c>
      <c r="B11" s="34">
        <v>8167</v>
      </c>
      <c r="C11" s="35"/>
      <c r="D11" s="35"/>
      <c r="E11" s="36"/>
      <c r="F11" s="36">
        <v>4924</v>
      </c>
      <c r="G11" s="37">
        <f t="shared" si="0"/>
        <v>60.2914166768703</v>
      </c>
      <c r="H11" s="36">
        <v>4808</v>
      </c>
      <c r="I11" s="81">
        <f t="shared" si="1"/>
        <v>116</v>
      </c>
      <c r="J11" s="82">
        <f t="shared" si="2"/>
        <v>2.4126455906822</v>
      </c>
      <c r="K11" s="36">
        <v>525</v>
      </c>
      <c r="L11" s="36">
        <v>998</v>
      </c>
      <c r="M11" s="81">
        <f t="shared" si="3"/>
        <v>-473</v>
      </c>
      <c r="N11" s="82">
        <f t="shared" si="4"/>
        <v>-47.3947895791583</v>
      </c>
      <c r="O11" s="84"/>
      <c r="Q11" s="2"/>
    </row>
    <row r="12" ht="23.25" customHeight="1" spans="1:17">
      <c r="A12" s="33" t="s">
        <v>31</v>
      </c>
      <c r="B12" s="34">
        <v>188507</v>
      </c>
      <c r="C12" s="35"/>
      <c r="D12" s="35"/>
      <c r="E12" s="36"/>
      <c r="F12" s="36">
        <v>201787</v>
      </c>
      <c r="G12" s="37">
        <f t="shared" si="0"/>
        <v>107.044831226427</v>
      </c>
      <c r="H12" s="36">
        <v>187593</v>
      </c>
      <c r="I12" s="81">
        <f t="shared" si="1"/>
        <v>14194</v>
      </c>
      <c r="J12" s="82">
        <f t="shared" si="2"/>
        <v>7.56638040865064</v>
      </c>
      <c r="K12" s="36">
        <v>15329</v>
      </c>
      <c r="L12" s="36">
        <v>12494</v>
      </c>
      <c r="M12" s="81">
        <f t="shared" si="3"/>
        <v>2835</v>
      </c>
      <c r="N12" s="82">
        <f t="shared" si="4"/>
        <v>22.6908916279814</v>
      </c>
      <c r="O12" s="84"/>
      <c r="Q12" s="2"/>
    </row>
    <row r="13" ht="23.25" customHeight="1" spans="1:17">
      <c r="A13" s="33" t="s">
        <v>32</v>
      </c>
      <c r="B13" s="34">
        <v>147494</v>
      </c>
      <c r="C13" s="35"/>
      <c r="D13" s="35"/>
      <c r="E13" s="36"/>
      <c r="F13" s="36">
        <v>136819</v>
      </c>
      <c r="G13" s="37">
        <f t="shared" si="0"/>
        <v>92.7624174542693</v>
      </c>
      <c r="H13" s="36">
        <v>135242</v>
      </c>
      <c r="I13" s="81">
        <f t="shared" si="1"/>
        <v>1577</v>
      </c>
      <c r="J13" s="82">
        <f t="shared" si="2"/>
        <v>1.16605788142737</v>
      </c>
      <c r="K13" s="36">
        <v>9727</v>
      </c>
      <c r="L13" s="36">
        <v>13721</v>
      </c>
      <c r="M13" s="81">
        <f t="shared" si="3"/>
        <v>-3994</v>
      </c>
      <c r="N13" s="82">
        <f t="shared" si="4"/>
        <v>-29.1086655491582</v>
      </c>
      <c r="O13" s="84"/>
      <c r="Q13" s="2"/>
    </row>
    <row r="14" ht="23.25" customHeight="1" spans="1:17">
      <c r="A14" s="33" t="s">
        <v>33</v>
      </c>
      <c r="B14" s="34">
        <v>4662</v>
      </c>
      <c r="C14" s="35"/>
      <c r="D14" s="35"/>
      <c r="E14" s="36"/>
      <c r="F14" s="36">
        <v>2029</v>
      </c>
      <c r="G14" s="37">
        <f t="shared" si="0"/>
        <v>43.5220935220935</v>
      </c>
      <c r="H14" s="36">
        <v>2918</v>
      </c>
      <c r="I14" s="81">
        <f t="shared" si="1"/>
        <v>-889</v>
      </c>
      <c r="J14" s="82">
        <f t="shared" si="2"/>
        <v>-30.4660726525017</v>
      </c>
      <c r="K14" s="36">
        <v>538</v>
      </c>
      <c r="L14" s="36">
        <v>1031</v>
      </c>
      <c r="M14" s="81">
        <f t="shared" si="3"/>
        <v>-493</v>
      </c>
      <c r="N14" s="82">
        <f t="shared" si="4"/>
        <v>-47.8176527643065</v>
      </c>
      <c r="O14" s="86"/>
      <c r="Q14" s="2"/>
    </row>
    <row r="15" ht="23.25" customHeight="1" spans="1:17">
      <c r="A15" s="33" t="s">
        <v>34</v>
      </c>
      <c r="B15" s="34">
        <v>17700</v>
      </c>
      <c r="C15" s="35"/>
      <c r="D15" s="35"/>
      <c r="E15" s="36"/>
      <c r="F15" s="36">
        <v>26683</v>
      </c>
      <c r="G15" s="37">
        <f t="shared" si="0"/>
        <v>150.751412429379</v>
      </c>
      <c r="H15" s="36">
        <v>45859</v>
      </c>
      <c r="I15" s="81">
        <f t="shared" si="1"/>
        <v>-19176</v>
      </c>
      <c r="J15" s="82">
        <f t="shared" si="2"/>
        <v>-41.8151289823154</v>
      </c>
      <c r="K15" s="36">
        <v>5830</v>
      </c>
      <c r="L15" s="36">
        <v>29042</v>
      </c>
      <c r="M15" s="81">
        <f t="shared" si="3"/>
        <v>-23212</v>
      </c>
      <c r="N15" s="82">
        <f t="shared" si="4"/>
        <v>-79.9256249569589</v>
      </c>
      <c r="O15" s="86"/>
      <c r="Q15" s="2"/>
    </row>
    <row r="16" ht="24" customHeight="1" spans="1:17">
      <c r="A16" s="33" t="s">
        <v>35</v>
      </c>
      <c r="B16" s="34">
        <v>88375</v>
      </c>
      <c r="C16" s="35"/>
      <c r="D16" s="35"/>
      <c r="E16" s="36"/>
      <c r="F16" s="36">
        <v>109285</v>
      </c>
      <c r="G16" s="37">
        <f t="shared" si="0"/>
        <v>123.66053748232</v>
      </c>
      <c r="H16" s="36">
        <v>115413</v>
      </c>
      <c r="I16" s="81">
        <f t="shared" si="1"/>
        <v>-6128</v>
      </c>
      <c r="J16" s="82">
        <f t="shared" si="2"/>
        <v>-5.30962716505073</v>
      </c>
      <c r="K16" s="36">
        <v>25707</v>
      </c>
      <c r="L16" s="36">
        <v>55205</v>
      </c>
      <c r="M16" s="81">
        <f t="shared" si="3"/>
        <v>-29498</v>
      </c>
      <c r="N16" s="82">
        <f t="shared" si="4"/>
        <v>-53.4335658001993</v>
      </c>
      <c r="O16" s="84"/>
      <c r="Q16" s="2"/>
    </row>
    <row r="17" ht="24" customHeight="1" spans="1:17">
      <c r="A17" s="38" t="s">
        <v>36</v>
      </c>
      <c r="B17" s="34">
        <v>27981</v>
      </c>
      <c r="C17" s="39"/>
      <c r="D17" s="40"/>
      <c r="E17" s="41"/>
      <c r="F17" s="36">
        <v>20056</v>
      </c>
      <c r="G17" s="37">
        <f t="shared" si="0"/>
        <v>71.6772095350416</v>
      </c>
      <c r="H17" s="41">
        <v>14864</v>
      </c>
      <c r="I17" s="87">
        <f t="shared" si="1"/>
        <v>5192</v>
      </c>
      <c r="J17" s="82">
        <f t="shared" si="2"/>
        <v>34.9300322927879</v>
      </c>
      <c r="K17" s="36">
        <v>1866</v>
      </c>
      <c r="L17" s="36">
        <v>3790</v>
      </c>
      <c r="M17" s="87">
        <f t="shared" si="3"/>
        <v>-1924</v>
      </c>
      <c r="N17" s="82">
        <f t="shared" si="4"/>
        <v>-50.7651715039578</v>
      </c>
      <c r="O17" s="88"/>
      <c r="Q17" s="2"/>
    </row>
    <row r="18" ht="23.25" customHeight="1" spans="1:17">
      <c r="A18" s="33" t="s">
        <v>37</v>
      </c>
      <c r="B18" s="34">
        <v>543</v>
      </c>
      <c r="C18" s="35"/>
      <c r="D18" s="35"/>
      <c r="E18" s="36"/>
      <c r="F18" s="36">
        <v>8948</v>
      </c>
      <c r="G18" s="37">
        <f t="shared" si="0"/>
        <v>1647.88213627993</v>
      </c>
      <c r="H18" s="36">
        <v>766</v>
      </c>
      <c r="I18" s="81">
        <f t="shared" si="1"/>
        <v>8182</v>
      </c>
      <c r="J18" s="82">
        <f t="shared" si="2"/>
        <v>1068.14621409922</v>
      </c>
      <c r="K18" s="36">
        <v>832</v>
      </c>
      <c r="L18" s="36">
        <v>84</v>
      </c>
      <c r="M18" s="81">
        <f t="shared" si="3"/>
        <v>748</v>
      </c>
      <c r="N18" s="82">
        <f t="shared" si="4"/>
        <v>890.47619047619</v>
      </c>
      <c r="O18" s="84"/>
      <c r="Q18" s="2"/>
    </row>
    <row r="19" ht="23.25" customHeight="1" spans="1:17">
      <c r="A19" s="33" t="s">
        <v>38</v>
      </c>
      <c r="B19" s="34">
        <v>641</v>
      </c>
      <c r="C19" s="35"/>
      <c r="D19" s="35"/>
      <c r="E19" s="36"/>
      <c r="F19" s="36">
        <v>1062</v>
      </c>
      <c r="G19" s="37">
        <f t="shared" si="0"/>
        <v>165.678627145086</v>
      </c>
      <c r="H19" s="36">
        <v>1187</v>
      </c>
      <c r="I19" s="81">
        <f t="shared" si="1"/>
        <v>-125</v>
      </c>
      <c r="J19" s="82">
        <f t="shared" si="2"/>
        <v>-10.530749789385</v>
      </c>
      <c r="K19" s="36">
        <v>288</v>
      </c>
      <c r="L19" s="36">
        <v>179</v>
      </c>
      <c r="M19" s="81">
        <f t="shared" si="3"/>
        <v>109</v>
      </c>
      <c r="N19" s="82">
        <f t="shared" si="4"/>
        <v>60.8938547486033</v>
      </c>
      <c r="O19" s="84"/>
      <c r="Q19" s="2"/>
    </row>
    <row r="20" ht="23.25" customHeight="1" spans="1:17">
      <c r="A20" s="33" t="s">
        <v>39</v>
      </c>
      <c r="B20" s="34">
        <v>0</v>
      </c>
      <c r="C20" s="35"/>
      <c r="D20" s="35"/>
      <c r="E20" s="36"/>
      <c r="F20" s="36">
        <v>130</v>
      </c>
      <c r="G20" s="37" t="str">
        <f t="shared" si="0"/>
        <v/>
      </c>
      <c r="H20" s="36">
        <v>1</v>
      </c>
      <c r="I20" s="81">
        <f t="shared" si="1"/>
        <v>129</v>
      </c>
      <c r="J20" s="82">
        <f t="shared" si="2"/>
        <v>12900</v>
      </c>
      <c r="K20" s="36">
        <v>130</v>
      </c>
      <c r="L20" s="36">
        <v>0</v>
      </c>
      <c r="M20" s="81">
        <f t="shared" si="3"/>
        <v>130</v>
      </c>
      <c r="N20" s="82" t="str">
        <f t="shared" si="4"/>
        <v/>
      </c>
      <c r="O20" s="84"/>
      <c r="Q20" s="2"/>
    </row>
    <row r="21" ht="23.25" customHeight="1" spans="1:17">
      <c r="A21" s="33" t="s">
        <v>40</v>
      </c>
      <c r="B21" s="34">
        <v>4180</v>
      </c>
      <c r="C21" s="35"/>
      <c r="D21" s="35"/>
      <c r="E21" s="36"/>
      <c r="F21" s="36">
        <v>3995</v>
      </c>
      <c r="G21" s="37">
        <f t="shared" si="0"/>
        <v>95.5741626794258</v>
      </c>
      <c r="H21" s="36">
        <v>4223</v>
      </c>
      <c r="I21" s="81">
        <f t="shared" si="1"/>
        <v>-228</v>
      </c>
      <c r="J21" s="82">
        <f t="shared" si="2"/>
        <v>-5.39900544636514</v>
      </c>
      <c r="K21" s="36">
        <v>562</v>
      </c>
      <c r="L21" s="36">
        <v>913</v>
      </c>
      <c r="M21" s="81">
        <f t="shared" si="3"/>
        <v>-351</v>
      </c>
      <c r="N21" s="82">
        <f t="shared" si="4"/>
        <v>-38.4446878422782</v>
      </c>
      <c r="O21" s="84"/>
      <c r="Q21" s="2"/>
    </row>
    <row r="22" ht="23.25" customHeight="1" spans="1:17">
      <c r="A22" s="33" t="s">
        <v>41</v>
      </c>
      <c r="B22" s="34">
        <v>19543</v>
      </c>
      <c r="C22" s="35"/>
      <c r="D22" s="35"/>
      <c r="E22" s="36"/>
      <c r="F22" s="36">
        <v>19189</v>
      </c>
      <c r="G22" s="37">
        <f t="shared" si="0"/>
        <v>98.188609732385</v>
      </c>
      <c r="H22" s="36">
        <v>24437</v>
      </c>
      <c r="I22" s="81">
        <f t="shared" si="1"/>
        <v>-5248</v>
      </c>
      <c r="J22" s="82">
        <f t="shared" si="2"/>
        <v>-21.4756312149609</v>
      </c>
      <c r="K22" s="36">
        <v>1572</v>
      </c>
      <c r="L22" s="36">
        <v>4193</v>
      </c>
      <c r="M22" s="81">
        <f t="shared" si="3"/>
        <v>-2621</v>
      </c>
      <c r="N22" s="82">
        <f t="shared" si="4"/>
        <v>-62.5089434772239</v>
      </c>
      <c r="O22" s="86"/>
      <c r="Q22" s="2"/>
    </row>
    <row r="23" ht="23.25" customHeight="1" spans="1:17">
      <c r="A23" s="33" t="s">
        <v>42</v>
      </c>
      <c r="B23" s="34">
        <v>2650</v>
      </c>
      <c r="C23" s="35"/>
      <c r="D23" s="35"/>
      <c r="E23" s="36"/>
      <c r="F23" s="36">
        <v>3850</v>
      </c>
      <c r="G23" s="37">
        <f t="shared" si="0"/>
        <v>145.283018867925</v>
      </c>
      <c r="H23" s="36">
        <v>2850</v>
      </c>
      <c r="I23" s="81">
        <f t="shared" si="1"/>
        <v>1000</v>
      </c>
      <c r="J23" s="82">
        <f t="shared" si="2"/>
        <v>35.0877192982456</v>
      </c>
      <c r="K23" s="36">
        <v>1250</v>
      </c>
      <c r="L23" s="36">
        <v>1450</v>
      </c>
      <c r="M23" s="81">
        <f t="shared" si="3"/>
        <v>-200</v>
      </c>
      <c r="N23" s="82">
        <f t="shared" si="4"/>
        <v>-13.7931034482759</v>
      </c>
      <c r="O23" s="84"/>
      <c r="Q23" s="2"/>
    </row>
    <row r="24" ht="23.25" customHeight="1" spans="1:17">
      <c r="A24" s="33" t="s">
        <v>43</v>
      </c>
      <c r="B24" s="34">
        <v>3407</v>
      </c>
      <c r="C24" s="35"/>
      <c r="D24" s="35"/>
      <c r="E24" s="36"/>
      <c r="F24" s="36">
        <v>4573</v>
      </c>
      <c r="G24" s="37">
        <f t="shared" si="0"/>
        <v>134.223657176402</v>
      </c>
      <c r="H24" s="36">
        <v>2675</v>
      </c>
      <c r="I24" s="81">
        <f t="shared" si="1"/>
        <v>1898</v>
      </c>
      <c r="J24" s="82">
        <f t="shared" si="2"/>
        <v>70.9532710280374</v>
      </c>
      <c r="K24" s="36">
        <v>170</v>
      </c>
      <c r="L24" s="36">
        <v>380</v>
      </c>
      <c r="M24" s="81">
        <f t="shared" si="3"/>
        <v>-210</v>
      </c>
      <c r="N24" s="82">
        <f t="shared" si="4"/>
        <v>-55.2631578947368</v>
      </c>
      <c r="O24" s="84"/>
      <c r="Q24" s="2"/>
    </row>
    <row r="25" ht="23.25" customHeight="1" spans="1:17">
      <c r="A25" s="33" t="s">
        <v>44</v>
      </c>
      <c r="B25" s="34">
        <f>5500-31</f>
        <v>5469</v>
      </c>
      <c r="C25" s="42"/>
      <c r="D25" s="42"/>
      <c r="E25" s="36"/>
      <c r="F25" s="36">
        <v>5530</v>
      </c>
      <c r="G25" s="37">
        <f t="shared" si="0"/>
        <v>101.115377582739</v>
      </c>
      <c r="H25" s="36">
        <v>6470</v>
      </c>
      <c r="I25" s="81">
        <f t="shared" si="1"/>
        <v>-940</v>
      </c>
      <c r="J25" s="82">
        <f t="shared" si="2"/>
        <v>-14.5285935085008</v>
      </c>
      <c r="K25" s="36">
        <v>1926</v>
      </c>
      <c r="L25" s="36">
        <v>0</v>
      </c>
      <c r="M25" s="81">
        <f t="shared" si="3"/>
        <v>1926</v>
      </c>
      <c r="N25" s="82" t="str">
        <f t="shared" si="4"/>
        <v/>
      </c>
      <c r="O25" s="84"/>
      <c r="Q25" s="2"/>
    </row>
    <row r="26" ht="23.25" customHeight="1" spans="1:17">
      <c r="A26" s="33" t="s">
        <v>45</v>
      </c>
      <c r="B26" s="34">
        <v>31</v>
      </c>
      <c r="C26" s="42"/>
      <c r="D26" s="42"/>
      <c r="E26" s="36"/>
      <c r="F26" s="36">
        <v>176</v>
      </c>
      <c r="G26" s="37">
        <f t="shared" si="0"/>
        <v>567.741935483871</v>
      </c>
      <c r="H26" s="36">
        <v>63</v>
      </c>
      <c r="I26" s="81">
        <f t="shared" si="1"/>
        <v>113</v>
      </c>
      <c r="J26" s="82">
        <f t="shared" si="2"/>
        <v>179.365079365079</v>
      </c>
      <c r="K26" s="36">
        <v>24</v>
      </c>
      <c r="L26" s="36">
        <v>35</v>
      </c>
      <c r="M26" s="81">
        <f t="shared" si="3"/>
        <v>-11</v>
      </c>
      <c r="N26" s="82">
        <f t="shared" si="4"/>
        <v>-31.4285714285714</v>
      </c>
      <c r="O26" s="84"/>
      <c r="Q26" s="2"/>
    </row>
    <row r="27" ht="23.25" customHeight="1" spans="1:15">
      <c r="A27" s="33" t="s">
        <v>46</v>
      </c>
      <c r="B27" s="34">
        <v>10000</v>
      </c>
      <c r="C27" s="42"/>
      <c r="D27" s="42"/>
      <c r="E27" s="36"/>
      <c r="F27" s="36"/>
      <c r="G27" s="37">
        <f t="shared" si="0"/>
        <v>0</v>
      </c>
      <c r="H27" s="36">
        <v>0</v>
      </c>
      <c r="I27" s="81">
        <f t="shared" si="1"/>
        <v>0</v>
      </c>
      <c r="J27" s="82" t="str">
        <f t="shared" si="2"/>
        <v/>
      </c>
      <c r="K27" s="36">
        <v>0</v>
      </c>
      <c r="L27" s="36">
        <v>0</v>
      </c>
      <c r="M27" s="81">
        <f t="shared" si="3"/>
        <v>0</v>
      </c>
      <c r="N27" s="82" t="str">
        <f t="shared" si="4"/>
        <v/>
      </c>
      <c r="O27" s="84"/>
    </row>
    <row r="28" s="1" customFormat="1" ht="23.25" customHeight="1" spans="1:17">
      <c r="A28" s="33" t="s">
        <v>47</v>
      </c>
      <c r="B28" s="34">
        <v>17121</v>
      </c>
      <c r="C28" s="42"/>
      <c r="D28" s="42"/>
      <c r="E28" s="36"/>
      <c r="F28" s="36">
        <v>873</v>
      </c>
      <c r="G28" s="37">
        <f t="shared" si="0"/>
        <v>5.09900122656387</v>
      </c>
      <c r="H28" s="36">
        <v>1038</v>
      </c>
      <c r="I28" s="81">
        <f t="shared" si="1"/>
        <v>-165</v>
      </c>
      <c r="J28" s="82">
        <f t="shared" si="2"/>
        <v>-15.8959537572254</v>
      </c>
      <c r="K28" s="36">
        <v>530</v>
      </c>
      <c r="L28" s="36">
        <v>206</v>
      </c>
      <c r="M28" s="81">
        <f t="shared" si="3"/>
        <v>324</v>
      </c>
      <c r="N28" s="82">
        <f t="shared" si="4"/>
        <v>157.281553398058</v>
      </c>
      <c r="O28" s="84"/>
      <c r="P28" s="3"/>
      <c r="Q28" s="2"/>
    </row>
    <row r="29" s="1" customFormat="1" ht="23.25" customHeight="1" spans="1:15">
      <c r="A29" s="43" t="s">
        <v>48</v>
      </c>
      <c r="B29" s="44">
        <f>SUM(B6:B28)</f>
        <v>907971</v>
      </c>
      <c r="C29" s="45"/>
      <c r="D29" s="45"/>
      <c r="E29" s="46"/>
      <c r="F29" s="45">
        <f t="shared" ref="F29:L29" si="5">SUM(F6:F28)</f>
        <v>902479</v>
      </c>
      <c r="G29" s="47">
        <f t="shared" si="0"/>
        <v>99.3951348666422</v>
      </c>
      <c r="H29" s="46">
        <f t="shared" si="5"/>
        <v>912013</v>
      </c>
      <c r="I29" s="45">
        <f t="shared" si="1"/>
        <v>-9534</v>
      </c>
      <c r="J29" s="89">
        <f t="shared" si="2"/>
        <v>-1.04537983559445</v>
      </c>
      <c r="K29" s="45">
        <f t="shared" si="5"/>
        <v>123413</v>
      </c>
      <c r="L29" s="45">
        <f t="shared" si="5"/>
        <v>171219</v>
      </c>
      <c r="M29" s="45">
        <f t="shared" si="3"/>
        <v>-47806</v>
      </c>
      <c r="N29" s="89">
        <f t="shared" si="4"/>
        <v>-27.9209667151426</v>
      </c>
      <c r="O29" s="90"/>
    </row>
    <row r="30" ht="23.25" customHeight="1" spans="1:17">
      <c r="A30" s="48" t="s">
        <v>49</v>
      </c>
      <c r="B30" s="44">
        <v>377936</v>
      </c>
      <c r="C30" s="42"/>
      <c r="D30" s="42"/>
      <c r="E30" s="36"/>
      <c r="F30" s="45">
        <v>231648</v>
      </c>
      <c r="G30" s="47">
        <f t="shared" si="0"/>
        <v>61.2929173193345</v>
      </c>
      <c r="H30" s="45">
        <v>319318</v>
      </c>
      <c r="I30" s="45">
        <f t="shared" si="1"/>
        <v>-87670</v>
      </c>
      <c r="J30" s="89">
        <f t="shared" si="2"/>
        <v>-27.4553892984423</v>
      </c>
      <c r="K30" s="36">
        <v>50758</v>
      </c>
      <c r="L30" s="36">
        <v>67170</v>
      </c>
      <c r="M30" s="45">
        <f t="shared" si="3"/>
        <v>-16412</v>
      </c>
      <c r="N30" s="89">
        <f t="shared" si="4"/>
        <v>-24.4335268721155</v>
      </c>
      <c r="O30" s="91"/>
      <c r="Q30" s="2"/>
    </row>
    <row r="31" ht="23.25" customHeight="1" spans="1:17">
      <c r="A31" s="49" t="s">
        <v>50</v>
      </c>
      <c r="B31" s="44">
        <v>619</v>
      </c>
      <c r="C31" s="50"/>
      <c r="D31" s="50"/>
      <c r="E31" s="51"/>
      <c r="F31" s="52">
        <v>365</v>
      </c>
      <c r="G31" s="47">
        <f t="shared" si="0"/>
        <v>58.9660743134087</v>
      </c>
      <c r="H31" s="52">
        <v>510</v>
      </c>
      <c r="I31" s="45">
        <f t="shared" si="1"/>
        <v>-145</v>
      </c>
      <c r="J31" s="89">
        <f t="shared" si="2"/>
        <v>-28.4313725490196</v>
      </c>
      <c r="K31" s="36">
        <v>-360</v>
      </c>
      <c r="L31" s="36">
        <v>40</v>
      </c>
      <c r="M31" s="45">
        <f t="shared" si="3"/>
        <v>-400</v>
      </c>
      <c r="N31" s="89">
        <f t="shared" si="4"/>
        <v>-1000</v>
      </c>
      <c r="O31" s="92"/>
      <c r="Q31" s="2"/>
    </row>
    <row r="32" ht="23.25" customHeight="1" spans="1:17">
      <c r="A32" s="49" t="s">
        <v>51</v>
      </c>
      <c r="B32" s="44">
        <v>2000</v>
      </c>
      <c r="C32" s="50"/>
      <c r="D32" s="50"/>
      <c r="E32" s="51"/>
      <c r="F32" s="52">
        <v>3562</v>
      </c>
      <c r="G32" s="47">
        <f t="shared" si="0"/>
        <v>178.1</v>
      </c>
      <c r="H32" s="52">
        <v>101306</v>
      </c>
      <c r="I32" s="45">
        <f t="shared" si="1"/>
        <v>-97744</v>
      </c>
      <c r="J32" s="89">
        <f t="shared" si="2"/>
        <v>-96.4839200047381</v>
      </c>
      <c r="K32" s="36">
        <v>0</v>
      </c>
      <c r="L32" s="36">
        <v>50176</v>
      </c>
      <c r="M32" s="45">
        <f t="shared" si="3"/>
        <v>-50176</v>
      </c>
      <c r="N32" s="89">
        <f t="shared" si="4"/>
        <v>-100</v>
      </c>
      <c r="O32" s="92"/>
      <c r="Q32" s="2"/>
    </row>
    <row r="33" ht="23.25" customHeight="1" spans="1:17">
      <c r="A33" s="53" t="s">
        <v>52</v>
      </c>
      <c r="B33" s="54">
        <f>B29+B30+B31+B32</f>
        <v>1288526</v>
      </c>
      <c r="C33" s="55"/>
      <c r="D33" s="55"/>
      <c r="E33" s="55"/>
      <c r="F33" s="55">
        <f t="shared" ref="F33:L33" si="6">F29+F30+F31+F32</f>
        <v>1138054</v>
      </c>
      <c r="G33" s="47">
        <f t="shared" si="0"/>
        <v>88.3221603599772</v>
      </c>
      <c r="H33" s="55">
        <f t="shared" si="6"/>
        <v>1333147</v>
      </c>
      <c r="I33" s="93">
        <f t="shared" si="1"/>
        <v>-195093</v>
      </c>
      <c r="J33" s="94">
        <f t="shared" si="2"/>
        <v>-14.6340201043096</v>
      </c>
      <c r="K33" s="93">
        <f t="shared" si="6"/>
        <v>173811</v>
      </c>
      <c r="L33" s="93">
        <f t="shared" si="6"/>
        <v>288605</v>
      </c>
      <c r="M33" s="93">
        <f t="shared" si="3"/>
        <v>-114794</v>
      </c>
      <c r="N33" s="94">
        <f t="shared" si="4"/>
        <v>-39.7754716654251</v>
      </c>
      <c r="O33" s="95"/>
      <c r="Q33" s="2"/>
    </row>
    <row r="34" spans="1:8">
      <c r="A34" s="56"/>
      <c r="B34" s="56"/>
      <c r="C34" s="56"/>
      <c r="D34" s="56"/>
      <c r="E34" s="56"/>
      <c r="F34" s="56"/>
      <c r="G34" s="56"/>
      <c r="H34" s="56"/>
    </row>
    <row r="35" s="2" customFormat="1" spans="1:14">
      <c r="A35" s="57"/>
      <c r="E35" s="58"/>
      <c r="F35" s="58"/>
      <c r="J35" s="96"/>
      <c r="K35" s="97"/>
      <c r="L35" s="97"/>
      <c r="M35" s="98"/>
      <c r="N35" s="96"/>
    </row>
    <row r="36" ht="15.75" spans="11:11">
      <c r="K36" s="99"/>
    </row>
    <row r="37" ht="15.75" spans="11:11">
      <c r="K37" s="99"/>
    </row>
    <row r="39" ht="13.05" customHeight="1" spans="1:14">
      <c r="A39" s="59"/>
      <c r="B39" s="60"/>
      <c r="C39" s="59"/>
      <c r="D39" s="59"/>
      <c r="E39" s="61"/>
      <c r="G39" s="61"/>
      <c r="H39" s="62"/>
      <c r="I39" s="62"/>
      <c r="J39" s="100"/>
      <c r="K39" s="62"/>
      <c r="L39" s="62"/>
      <c r="M39" s="62"/>
      <c r="N39" s="100"/>
    </row>
    <row r="40" spans="1:14">
      <c r="A40" s="63"/>
      <c r="B40" s="64"/>
      <c r="K40" s="7"/>
      <c r="N40" s="101"/>
    </row>
    <row r="41" spans="3:14">
      <c r="C41" s="65"/>
      <c r="D41" s="65"/>
      <c r="E41" s="66"/>
      <c r="F41" s="66"/>
      <c r="G41" s="66"/>
      <c r="H41" s="67"/>
      <c r="I41" s="67"/>
      <c r="K41" s="7"/>
      <c r="L41" s="67"/>
      <c r="M41" s="67"/>
      <c r="N41" s="102"/>
    </row>
    <row r="42" spans="1:14">
      <c r="A42" s="65"/>
      <c r="B42" s="68"/>
      <c r="C42" s="65"/>
      <c r="D42" s="65"/>
      <c r="E42" s="66"/>
      <c r="F42" s="66"/>
      <c r="G42" s="66"/>
      <c r="H42" s="67"/>
      <c r="I42" s="67"/>
      <c r="K42" s="7"/>
      <c r="L42" s="67"/>
      <c r="M42" s="67"/>
      <c r="N42" s="102"/>
    </row>
    <row r="43" spans="3:14">
      <c r="C43" s="65"/>
      <c r="D43" s="65"/>
      <c r="E43" s="66"/>
      <c r="F43" s="66"/>
      <c r="G43" s="66"/>
      <c r="H43" s="67"/>
      <c r="I43" s="67"/>
      <c r="K43" s="7"/>
      <c r="L43" s="67"/>
      <c r="M43" s="67"/>
      <c r="N43" s="102"/>
    </row>
    <row r="44" spans="11:11">
      <c r="K44" s="7"/>
    </row>
    <row r="45" spans="11:11">
      <c r="K45" s="7"/>
    </row>
    <row r="76" spans="2:14">
      <c r="B76" s="3"/>
      <c r="F76" s="3"/>
      <c r="G76" s="3"/>
      <c r="H76" s="3"/>
      <c r="I76" s="3"/>
      <c r="M76" s="3"/>
      <c r="N76" s="101"/>
    </row>
  </sheetData>
  <autoFilter xmlns:etc="http://www.wps.cn/officeDocument/2017/etCustomData" ref="A5:Q33" etc:filterBottomFollowUsedRange="0">
    <extLst/>
  </autoFilter>
  <mergeCells count="3">
    <mergeCell ref="A1:O1"/>
    <mergeCell ref="A34:H34"/>
    <mergeCell ref="C3:E4"/>
  </mergeCells>
  <printOptions horizontalCentered="1" verticalCentered="1"/>
  <pageMargins left="0.354330708661417" right="0.236220472440945" top="0.47244094488189" bottom="0.15748031496063" header="0.118110236220472" footer="0.236220472440945"/>
  <pageSetup paperSize="9" scale="7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CZ</cp:lastModifiedBy>
  <dcterms:created xsi:type="dcterms:W3CDTF">2026-01-12T03:25:57Z</dcterms:created>
  <dcterms:modified xsi:type="dcterms:W3CDTF">2026-01-12T03:27:27Z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D371F0471F9B42968EB9592CE8A266A2_11</vt:lpwstr>
  </property>
  <property fmtid="{D5CDD505-2E9C-101B-9397-08002B2CF9AE}" pid="3" name="KSOProductBuildVer">
    <vt:lpwstr>2052-12.1.0.17857</vt:lpwstr>
  </property>
</Properties>
</file>