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80" activeTab="0"/>
  </bookViews>
  <sheets>
    <sheet name="1月份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<sst xmlns="http://schemas.openxmlformats.org/spreadsheetml/2006/main" count="66" uniqueCount="53">
  <si>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r>
      <t xml:space="preserve"> 陆 丰 市 2023 年 1</t>
    </r>
    <r>
      <rPr>
        <sz val="20"/>
        <rFont val="宋体"/>
        <family val="0"/>
      </rPr>
      <t xml:space="preserve"> 月 财 政 预 算 支 出 完 成 情 况 表</t>
    </r>
  </si>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</sst>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1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77" fontId="0" fillId="0" borderId="18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8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176" fontId="3" fillId="0" borderId="0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/>
    </xf>
    <xf numFmtId="178" fontId="3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 vertical="center" wrapText="1"/>
    </xf>
    <xf numFmtId="179" fontId="2" fillId="0" borderId="18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/>
    </xf>
    <xf numFmtId="182" fontId="2" fillId="0" borderId="29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 topLeftCell="A1">
      <selection activeCell="F6" sqref="F6:F33"/>
    </sheetView>
  </sheetViews>
  <sheetFormatPr defaultColWidth="9.00390625" defaultRowHeight="14.25"/>
  <cols>
    <col min="1" max="1" width="31.25390625" style="3" customWidth="1"/>
    <col min="2" max="2" width="12.50390625" style="4" customWidth="1"/>
    <col min="3" max="3" width="11.625" style="3" hidden="1" customWidth="1"/>
    <col min="4" max="4" width="12.125" style="3" hidden="1" customWidth="1"/>
    <col min="5" max="5" width="12.375" style="5" hidden="1" customWidth="1"/>
    <col min="6" max="6" width="14.00390625" style="5" customWidth="1"/>
    <col min="7" max="7" width="14.625" style="5" hidden="1" customWidth="1"/>
    <col min="8" max="9" width="14.00390625" style="6" customWidth="1"/>
    <col min="10" max="10" width="14.00390625" style="7" customWidth="1"/>
    <col min="11" max="13" width="14.00390625" style="6" customWidth="1"/>
    <col min="14" max="14" width="15.875" style="7" bestFit="1" customWidth="1"/>
    <col min="15" max="15" width="29.875" style="3" customWidth="1"/>
    <col min="16" max="16384" width="9.00390625" style="3" customWidth="1"/>
  </cols>
  <sheetData>
    <row r="1" spans="1:15" ht="31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.75">
      <c r="A2" s="8">
        <v>44957</v>
      </c>
      <c r="B2" s="9"/>
      <c r="N2" s="64"/>
      <c r="O2" s="34" t="s">
        <v>1</v>
      </c>
    </row>
    <row r="3" spans="1:15" ht="16.5" customHeight="1">
      <c r="A3" s="10"/>
      <c r="B3" s="11" t="s">
        <v>2</v>
      </c>
      <c r="C3" s="93" t="s">
        <v>3</v>
      </c>
      <c r="D3" s="93"/>
      <c r="E3" s="93"/>
      <c r="F3" s="12" t="s">
        <v>4</v>
      </c>
      <c r="G3" s="13" t="s">
        <v>5</v>
      </c>
      <c r="H3" s="14" t="s">
        <v>6</v>
      </c>
      <c r="I3" s="14" t="s">
        <v>7</v>
      </c>
      <c r="J3" s="65" t="s">
        <v>7</v>
      </c>
      <c r="K3" s="14" t="s">
        <v>8</v>
      </c>
      <c r="L3" s="14" t="s">
        <v>6</v>
      </c>
      <c r="M3" s="14" t="s">
        <v>7</v>
      </c>
      <c r="N3" s="65" t="s">
        <v>7</v>
      </c>
      <c r="O3" s="66"/>
    </row>
    <row r="4" spans="1:15" ht="16.5" customHeight="1">
      <c r="A4" s="15" t="s">
        <v>9</v>
      </c>
      <c r="B4" s="16" t="s">
        <v>10</v>
      </c>
      <c r="C4" s="94"/>
      <c r="D4" s="94"/>
      <c r="E4" s="94"/>
      <c r="F4" s="17" t="s">
        <v>11</v>
      </c>
      <c r="G4" s="18" t="s">
        <v>12</v>
      </c>
      <c r="H4" s="19" t="s">
        <v>13</v>
      </c>
      <c r="I4" s="19" t="s">
        <v>14</v>
      </c>
      <c r="J4" s="67" t="s">
        <v>14</v>
      </c>
      <c r="K4" s="19" t="s">
        <v>11</v>
      </c>
      <c r="L4" s="19" t="s">
        <v>15</v>
      </c>
      <c r="M4" s="19" t="s">
        <v>16</v>
      </c>
      <c r="N4" s="67" t="s">
        <v>16</v>
      </c>
      <c r="O4" s="68" t="s">
        <v>17</v>
      </c>
    </row>
    <row r="5" spans="1:15" ht="16.5" customHeight="1">
      <c r="A5" s="20"/>
      <c r="B5" s="21" t="s">
        <v>18</v>
      </c>
      <c r="C5" s="22" t="s">
        <v>19</v>
      </c>
      <c r="D5" s="22" t="s">
        <v>20</v>
      </c>
      <c r="E5" s="23" t="s">
        <v>21</v>
      </c>
      <c r="F5" s="24" t="s">
        <v>18</v>
      </c>
      <c r="G5" s="25" t="s">
        <v>22</v>
      </c>
      <c r="H5" s="26" t="s">
        <v>11</v>
      </c>
      <c r="I5" s="26" t="s">
        <v>23</v>
      </c>
      <c r="J5" s="69" t="s">
        <v>24</v>
      </c>
      <c r="K5" s="26" t="s">
        <v>18</v>
      </c>
      <c r="L5" s="26" t="s">
        <v>11</v>
      </c>
      <c r="M5" s="26" t="s">
        <v>23</v>
      </c>
      <c r="N5" s="69" t="s">
        <v>24</v>
      </c>
      <c r="O5" s="70"/>
    </row>
    <row r="6" spans="1:15" ht="23.25" customHeight="1">
      <c r="A6" s="27" t="s">
        <v>25</v>
      </c>
      <c r="B6" s="28"/>
      <c r="C6" s="29"/>
      <c r="D6" s="29">
        <v>2450</v>
      </c>
      <c r="E6" s="30">
        <v>61621</v>
      </c>
      <c r="F6" s="30">
        <v>10993</v>
      </c>
      <c r="G6" s="31" t="e">
        <f>F6/B6*100</f>
        <v>#DIV/0!</v>
      </c>
      <c r="H6" s="30">
        <v>17284</v>
      </c>
      <c r="I6" s="71">
        <f aca="true" t="shared" si="0" ref="I6:I33">F6-H6</f>
        <v>-6291</v>
      </c>
      <c r="J6" s="72">
        <f aca="true" t="shared" si="1" ref="J6:J19">I6/H6*100</f>
        <v>-36.39782457764406</v>
      </c>
      <c r="K6" s="71">
        <v>10993</v>
      </c>
      <c r="L6" s="71">
        <v>17284</v>
      </c>
      <c r="M6" s="71">
        <f>K6-L6</f>
        <v>-6291</v>
      </c>
      <c r="N6" s="72">
        <f>M6/L6*100</f>
        <v>-36.39782457764406</v>
      </c>
      <c r="O6" s="73"/>
    </row>
    <row r="7" spans="1:15" ht="23.25" customHeight="1">
      <c r="A7" s="27" t="s">
        <v>26</v>
      </c>
      <c r="B7" s="28"/>
      <c r="C7" s="29"/>
      <c r="D7" s="29">
        <v>52</v>
      </c>
      <c r="E7" s="30"/>
      <c r="F7" s="30"/>
      <c r="G7" s="31" t="e">
        <f>F7/B7*100</f>
        <v>#DIV/0!</v>
      </c>
      <c r="H7" s="30"/>
      <c r="I7" s="71">
        <f t="shared" si="0"/>
        <v>0</v>
      </c>
      <c r="J7" s="72"/>
      <c r="K7" s="71"/>
      <c r="L7" s="71"/>
      <c r="M7" s="71">
        <f>K7-L7</f>
        <v>0</v>
      </c>
      <c r="N7" s="72"/>
      <c r="O7" s="74"/>
    </row>
    <row r="8" spans="1:15" ht="23.25" customHeight="1">
      <c r="A8" s="27" t="s">
        <v>27</v>
      </c>
      <c r="B8" s="28"/>
      <c r="C8" s="29"/>
      <c r="D8" s="32">
        <f>637-10000</f>
        <v>-9363</v>
      </c>
      <c r="E8" s="30">
        <v>56907</v>
      </c>
      <c r="F8" s="30">
        <v>2454</v>
      </c>
      <c r="G8" s="31" t="e">
        <f aca="true" t="shared" si="2" ref="G8:G20">F8/B8*100</f>
        <v>#DIV/0!</v>
      </c>
      <c r="H8" s="30">
        <v>4945</v>
      </c>
      <c r="I8" s="71">
        <f t="shared" si="0"/>
        <v>-2491</v>
      </c>
      <c r="J8" s="72">
        <f t="shared" si="1"/>
        <v>-50.37411526794742</v>
      </c>
      <c r="K8" s="71">
        <v>2454</v>
      </c>
      <c r="L8" s="71">
        <v>4945</v>
      </c>
      <c r="M8" s="71">
        <f aca="true" t="shared" si="3" ref="M8:M31">K8-L8</f>
        <v>-2491</v>
      </c>
      <c r="N8" s="72">
        <f aca="true" t="shared" si="4" ref="N8:N19">M8/L8*100</f>
        <v>-50.37411526794742</v>
      </c>
      <c r="O8" s="74"/>
    </row>
    <row r="9" spans="1:15" ht="23.25" customHeight="1">
      <c r="A9" s="27" t="s">
        <v>28</v>
      </c>
      <c r="B9" s="28"/>
      <c r="C9" s="29"/>
      <c r="D9" s="32">
        <f>52701-40000</f>
        <v>12701</v>
      </c>
      <c r="E9" s="30">
        <v>230306</v>
      </c>
      <c r="F9" s="30">
        <v>23276</v>
      </c>
      <c r="G9" s="31" t="e">
        <f t="shared" si="2"/>
        <v>#DIV/0!</v>
      </c>
      <c r="H9" s="30">
        <v>20818</v>
      </c>
      <c r="I9" s="71">
        <f t="shared" si="0"/>
        <v>2458</v>
      </c>
      <c r="J9" s="72">
        <f t="shared" si="1"/>
        <v>11.807090018253435</v>
      </c>
      <c r="K9" s="71">
        <v>23276</v>
      </c>
      <c r="L9" s="71">
        <v>20818</v>
      </c>
      <c r="M9" s="71">
        <f t="shared" si="3"/>
        <v>2458</v>
      </c>
      <c r="N9" s="72">
        <f t="shared" si="4"/>
        <v>11.807090018253435</v>
      </c>
      <c r="O9" s="75"/>
    </row>
    <row r="10" spans="1:15" ht="23.25" customHeight="1">
      <c r="A10" s="27" t="s">
        <v>29</v>
      </c>
      <c r="B10" s="28"/>
      <c r="C10" s="29"/>
      <c r="D10" s="29"/>
      <c r="E10" s="30">
        <v>1678</v>
      </c>
      <c r="F10" s="30">
        <v>3</v>
      </c>
      <c r="G10" s="31" t="e">
        <f t="shared" si="2"/>
        <v>#DIV/0!</v>
      </c>
      <c r="H10" s="30">
        <v>105</v>
      </c>
      <c r="I10" s="71">
        <f t="shared" si="0"/>
        <v>-102</v>
      </c>
      <c r="J10" s="72">
        <f t="shared" si="1"/>
        <v>-97.14285714285714</v>
      </c>
      <c r="K10" s="71">
        <v>3</v>
      </c>
      <c r="L10" s="71">
        <v>105</v>
      </c>
      <c r="M10" s="71">
        <f t="shared" si="3"/>
        <v>-102</v>
      </c>
      <c r="N10" s="72">
        <f t="shared" si="4"/>
        <v>-97.14285714285714</v>
      </c>
      <c r="O10" s="75"/>
    </row>
    <row r="11" spans="1:15" ht="23.25" customHeight="1">
      <c r="A11" s="27" t="s">
        <v>30</v>
      </c>
      <c r="B11" s="28"/>
      <c r="C11" s="29"/>
      <c r="D11" s="29">
        <v>481</v>
      </c>
      <c r="E11" s="30">
        <v>19936</v>
      </c>
      <c r="F11" s="30">
        <v>208</v>
      </c>
      <c r="G11" s="31" t="e">
        <f t="shared" si="2"/>
        <v>#DIV/0!</v>
      </c>
      <c r="H11" s="30">
        <v>520</v>
      </c>
      <c r="I11" s="71">
        <f t="shared" si="0"/>
        <v>-312</v>
      </c>
      <c r="J11" s="72">
        <f t="shared" si="1"/>
        <v>-60</v>
      </c>
      <c r="K11" s="71">
        <v>208</v>
      </c>
      <c r="L11" s="71">
        <v>520</v>
      </c>
      <c r="M11" s="71">
        <f t="shared" si="3"/>
        <v>-312</v>
      </c>
      <c r="N11" s="72">
        <f t="shared" si="4"/>
        <v>-60</v>
      </c>
      <c r="O11" s="74"/>
    </row>
    <row r="12" spans="1:15" ht="23.25" customHeight="1">
      <c r="A12" s="27" t="s">
        <v>31</v>
      </c>
      <c r="B12" s="28"/>
      <c r="C12" s="29"/>
      <c r="D12" s="29">
        <f>42548</f>
        <v>42548</v>
      </c>
      <c r="E12" s="30">
        <v>138253</v>
      </c>
      <c r="F12" s="30">
        <v>49088</v>
      </c>
      <c r="G12" s="31" t="e">
        <f t="shared" si="2"/>
        <v>#DIV/0!</v>
      </c>
      <c r="H12" s="30">
        <v>7577</v>
      </c>
      <c r="I12" s="71">
        <f t="shared" si="0"/>
        <v>41511</v>
      </c>
      <c r="J12" s="72">
        <f t="shared" si="1"/>
        <v>547.8553517223176</v>
      </c>
      <c r="K12" s="71">
        <v>49088</v>
      </c>
      <c r="L12" s="71">
        <v>7577</v>
      </c>
      <c r="M12" s="71">
        <f t="shared" si="3"/>
        <v>41511</v>
      </c>
      <c r="N12" s="72">
        <f t="shared" si="4"/>
        <v>547.8553517223176</v>
      </c>
      <c r="O12" s="74"/>
    </row>
    <row r="13" spans="1:15" ht="23.25" customHeight="1">
      <c r="A13" s="27" t="s">
        <v>32</v>
      </c>
      <c r="B13" s="28"/>
      <c r="C13" s="29"/>
      <c r="D13" s="29">
        <v>18413</v>
      </c>
      <c r="E13" s="30">
        <v>142504</v>
      </c>
      <c r="F13" s="30">
        <v>77473</v>
      </c>
      <c r="G13" s="31" t="e">
        <f t="shared" si="2"/>
        <v>#DIV/0!</v>
      </c>
      <c r="H13" s="30">
        <v>63854</v>
      </c>
      <c r="I13" s="71">
        <f t="shared" si="0"/>
        <v>13619</v>
      </c>
      <c r="J13" s="72">
        <f t="shared" si="1"/>
        <v>21.328342781971372</v>
      </c>
      <c r="K13" s="71">
        <v>77473</v>
      </c>
      <c r="L13" s="71">
        <v>63854</v>
      </c>
      <c r="M13" s="71">
        <f t="shared" si="3"/>
        <v>13619</v>
      </c>
      <c r="N13" s="72">
        <f t="shared" si="4"/>
        <v>21.328342781971372</v>
      </c>
      <c r="O13" s="74"/>
    </row>
    <row r="14" spans="1:15" ht="23.25" customHeight="1">
      <c r="A14" s="27" t="s">
        <v>33</v>
      </c>
      <c r="B14" s="28"/>
      <c r="C14" s="29"/>
      <c r="D14" s="32">
        <f>164-2000</f>
        <v>-1836</v>
      </c>
      <c r="E14" s="30">
        <v>7144</v>
      </c>
      <c r="F14" s="30">
        <v>536</v>
      </c>
      <c r="G14" s="31" t="e">
        <f t="shared" si="2"/>
        <v>#DIV/0!</v>
      </c>
      <c r="H14" s="30">
        <v>282</v>
      </c>
      <c r="I14" s="71">
        <f t="shared" si="0"/>
        <v>254</v>
      </c>
      <c r="J14" s="72">
        <f t="shared" si="1"/>
        <v>90.0709219858156</v>
      </c>
      <c r="K14" s="71">
        <v>536</v>
      </c>
      <c r="L14" s="71">
        <v>282</v>
      </c>
      <c r="M14" s="71">
        <f t="shared" si="3"/>
        <v>254</v>
      </c>
      <c r="N14" s="72">
        <f t="shared" si="4"/>
        <v>90.0709219858156</v>
      </c>
      <c r="O14" s="76"/>
    </row>
    <row r="15" spans="1:15" ht="23.25" customHeight="1">
      <c r="A15" s="27" t="s">
        <v>34</v>
      </c>
      <c r="B15" s="28"/>
      <c r="C15" s="29"/>
      <c r="D15" s="29">
        <v>777</v>
      </c>
      <c r="E15" s="30">
        <v>38910</v>
      </c>
      <c r="F15" s="30">
        <v>2183</v>
      </c>
      <c r="G15" s="31" t="e">
        <f t="shared" si="2"/>
        <v>#DIV/0!</v>
      </c>
      <c r="H15" s="30">
        <v>3337</v>
      </c>
      <c r="I15" s="71">
        <f t="shared" si="0"/>
        <v>-1154</v>
      </c>
      <c r="J15" s="72">
        <f t="shared" si="1"/>
        <v>-34.581959844171415</v>
      </c>
      <c r="K15" s="71">
        <v>2183</v>
      </c>
      <c r="L15" s="71">
        <v>3337</v>
      </c>
      <c r="M15" s="71">
        <f t="shared" si="3"/>
        <v>-1154</v>
      </c>
      <c r="N15" s="72">
        <f t="shared" si="4"/>
        <v>-34.581959844171415</v>
      </c>
      <c r="O15" s="76"/>
    </row>
    <row r="16" spans="1:15" ht="24" customHeight="1">
      <c r="A16" s="27" t="s">
        <v>35</v>
      </c>
      <c r="B16" s="28"/>
      <c r="C16" s="29"/>
      <c r="D16" s="32">
        <f>68303-50000</f>
        <v>18303</v>
      </c>
      <c r="E16" s="30">
        <v>119233</v>
      </c>
      <c r="F16" s="30">
        <v>8932</v>
      </c>
      <c r="G16" s="31" t="e">
        <f t="shared" si="2"/>
        <v>#DIV/0!</v>
      </c>
      <c r="H16" s="30">
        <v>6932</v>
      </c>
      <c r="I16" s="71">
        <f t="shared" si="0"/>
        <v>2000</v>
      </c>
      <c r="J16" s="72">
        <f t="shared" si="1"/>
        <v>28.851702250432776</v>
      </c>
      <c r="K16" s="71">
        <v>8932</v>
      </c>
      <c r="L16" s="71">
        <v>6932</v>
      </c>
      <c r="M16" s="71">
        <f t="shared" si="3"/>
        <v>2000</v>
      </c>
      <c r="N16" s="72">
        <f t="shared" si="4"/>
        <v>28.851702250432776</v>
      </c>
      <c r="O16" s="74"/>
    </row>
    <row r="17" spans="1:15" ht="24" customHeight="1">
      <c r="A17" s="33" t="s">
        <v>36</v>
      </c>
      <c r="B17" s="28"/>
      <c r="C17" s="34"/>
      <c r="D17" s="35">
        <v>11585</v>
      </c>
      <c r="E17" s="36">
        <v>16226</v>
      </c>
      <c r="F17" s="36">
        <v>620</v>
      </c>
      <c r="G17" s="31" t="e">
        <f t="shared" si="2"/>
        <v>#DIV/0!</v>
      </c>
      <c r="H17" s="36">
        <v>1032</v>
      </c>
      <c r="I17" s="77">
        <f t="shared" si="0"/>
        <v>-412</v>
      </c>
      <c r="J17" s="72">
        <f t="shared" si="1"/>
        <v>-39.922480620155035</v>
      </c>
      <c r="K17" s="71">
        <v>620</v>
      </c>
      <c r="L17" s="71">
        <v>1032</v>
      </c>
      <c r="M17" s="77">
        <f t="shared" si="3"/>
        <v>-412</v>
      </c>
      <c r="N17" s="72">
        <f t="shared" si="4"/>
        <v>-39.922480620155035</v>
      </c>
      <c r="O17" s="78"/>
    </row>
    <row r="18" spans="1:15" ht="23.25" customHeight="1">
      <c r="A18" s="37" t="s">
        <v>37</v>
      </c>
      <c r="B18" s="28"/>
      <c r="C18" s="29"/>
      <c r="D18" s="29"/>
      <c r="E18" s="30">
        <v>508</v>
      </c>
      <c r="F18" s="30">
        <v>102</v>
      </c>
      <c r="G18" s="31" t="e">
        <f t="shared" si="2"/>
        <v>#DIV/0!</v>
      </c>
      <c r="H18" s="30">
        <v>31</v>
      </c>
      <c r="I18" s="71">
        <f t="shared" si="0"/>
        <v>71</v>
      </c>
      <c r="J18" s="72">
        <f t="shared" si="1"/>
        <v>229.03225806451616</v>
      </c>
      <c r="K18" s="71">
        <v>102</v>
      </c>
      <c r="L18" s="71">
        <v>31</v>
      </c>
      <c r="M18" s="71">
        <f t="shared" si="3"/>
        <v>71</v>
      </c>
      <c r="N18" s="72">
        <f t="shared" si="4"/>
        <v>229.03225806451616</v>
      </c>
      <c r="O18" s="74"/>
    </row>
    <row r="19" spans="1:15" ht="23.25" customHeight="1">
      <c r="A19" s="27" t="s">
        <v>38</v>
      </c>
      <c r="B19" s="28"/>
      <c r="C19" s="29"/>
      <c r="D19" s="29"/>
      <c r="E19" s="30">
        <v>1251</v>
      </c>
      <c r="F19" s="30">
        <v>106</v>
      </c>
      <c r="G19" s="31" t="e">
        <f t="shared" si="2"/>
        <v>#DIV/0!</v>
      </c>
      <c r="H19" s="30">
        <v>154</v>
      </c>
      <c r="I19" s="71">
        <f t="shared" si="0"/>
        <v>-48</v>
      </c>
      <c r="J19" s="72">
        <f t="shared" si="1"/>
        <v>-31.16883116883117</v>
      </c>
      <c r="K19" s="71">
        <v>106</v>
      </c>
      <c r="L19" s="71">
        <v>154</v>
      </c>
      <c r="M19" s="71">
        <f t="shared" si="3"/>
        <v>-48</v>
      </c>
      <c r="N19" s="72">
        <f t="shared" si="4"/>
        <v>-31.16883116883117</v>
      </c>
      <c r="O19" s="74"/>
    </row>
    <row r="20" spans="1:15" ht="23.25" customHeight="1">
      <c r="A20" s="27" t="s">
        <v>39</v>
      </c>
      <c r="B20" s="28"/>
      <c r="C20" s="29"/>
      <c r="D20" s="29"/>
      <c r="E20" s="30">
        <v>0</v>
      </c>
      <c r="F20" s="30"/>
      <c r="G20" s="31" t="e">
        <f t="shared" si="2"/>
        <v>#DIV/0!</v>
      </c>
      <c r="H20" s="30"/>
      <c r="I20" s="71">
        <f t="shared" si="0"/>
        <v>0</v>
      </c>
      <c r="J20" s="72"/>
      <c r="K20" s="71"/>
      <c r="L20" s="71"/>
      <c r="M20" s="71">
        <f t="shared" si="3"/>
        <v>0</v>
      </c>
      <c r="N20" s="72"/>
      <c r="O20" s="74"/>
    </row>
    <row r="21" spans="1:15" ht="23.25" customHeight="1">
      <c r="A21" s="27" t="s">
        <v>40</v>
      </c>
      <c r="B21" s="28"/>
      <c r="C21" s="29"/>
      <c r="D21" s="29"/>
      <c r="E21" s="30">
        <v>4866</v>
      </c>
      <c r="F21" s="30">
        <v>41</v>
      </c>
      <c r="G21" s="31" t="e">
        <f aca="true" t="shared" si="5" ref="G21:G33">F21/B21*100</f>
        <v>#DIV/0!</v>
      </c>
      <c r="H21" s="30">
        <v>340</v>
      </c>
      <c r="I21" s="71">
        <f t="shared" si="0"/>
        <v>-299</v>
      </c>
      <c r="J21" s="72">
        <f>I21/H21*100</f>
        <v>-87.94117647058823</v>
      </c>
      <c r="K21" s="71">
        <v>41</v>
      </c>
      <c r="L21" s="71">
        <v>340</v>
      </c>
      <c r="M21" s="71">
        <f t="shared" si="3"/>
        <v>-299</v>
      </c>
      <c r="N21" s="72">
        <f aca="true" t="shared" si="6" ref="N21:N31">M21/L21*100</f>
        <v>-87.94117647058823</v>
      </c>
      <c r="O21" s="74"/>
    </row>
    <row r="22" spans="1:15" ht="23.25" customHeight="1">
      <c r="A22" s="27" t="s">
        <v>41</v>
      </c>
      <c r="B22" s="28"/>
      <c r="C22" s="29"/>
      <c r="D22" s="32">
        <f>3350-7000</f>
        <v>-3650</v>
      </c>
      <c r="E22" s="30">
        <v>18068</v>
      </c>
      <c r="F22" s="30">
        <v>1501</v>
      </c>
      <c r="G22" s="31" t="e">
        <f t="shared" si="5"/>
        <v>#DIV/0!</v>
      </c>
      <c r="H22" s="30">
        <v>973</v>
      </c>
      <c r="I22" s="71">
        <f t="shared" si="0"/>
        <v>528</v>
      </c>
      <c r="J22" s="72">
        <f>I22/H22*100</f>
        <v>54.26515930113053</v>
      </c>
      <c r="K22" s="71">
        <v>1501</v>
      </c>
      <c r="L22" s="71">
        <v>973</v>
      </c>
      <c r="M22" s="71">
        <f t="shared" si="3"/>
        <v>528</v>
      </c>
      <c r="N22" s="72">
        <f t="shared" si="6"/>
        <v>54.26515930113053</v>
      </c>
      <c r="O22" s="76"/>
    </row>
    <row r="23" spans="1:15" ht="23.25" customHeight="1">
      <c r="A23" s="27" t="s">
        <v>42</v>
      </c>
      <c r="B23" s="28"/>
      <c r="C23" s="29"/>
      <c r="D23" s="29"/>
      <c r="E23" s="30">
        <v>3190</v>
      </c>
      <c r="F23" s="30"/>
      <c r="G23" s="31" t="e">
        <f t="shared" si="5"/>
        <v>#DIV/0!</v>
      </c>
      <c r="H23" s="30"/>
      <c r="I23" s="71">
        <f t="shared" si="0"/>
        <v>0</v>
      </c>
      <c r="J23" s="72"/>
      <c r="K23" s="71"/>
      <c r="L23" s="71"/>
      <c r="M23" s="71">
        <f t="shared" si="3"/>
        <v>0</v>
      </c>
      <c r="N23" s="72"/>
      <c r="O23" s="74"/>
    </row>
    <row r="24" spans="1:15" ht="23.25" customHeight="1">
      <c r="A24" s="27" t="s">
        <v>43</v>
      </c>
      <c r="B24" s="28"/>
      <c r="C24" s="29"/>
      <c r="D24" s="29">
        <v>115</v>
      </c>
      <c r="E24" s="30">
        <v>3253</v>
      </c>
      <c r="F24" s="30">
        <v>399</v>
      </c>
      <c r="G24" s="31" t="e">
        <f t="shared" si="5"/>
        <v>#DIV/0!</v>
      </c>
      <c r="H24" s="30">
        <v>350</v>
      </c>
      <c r="I24" s="71">
        <f t="shared" si="0"/>
        <v>49</v>
      </c>
      <c r="J24" s="72">
        <f>I24/H24*100</f>
        <v>14.000000000000002</v>
      </c>
      <c r="K24" s="71">
        <v>399</v>
      </c>
      <c r="L24" s="71">
        <v>350</v>
      </c>
      <c r="M24" s="71">
        <f t="shared" si="3"/>
        <v>49</v>
      </c>
      <c r="N24" s="72">
        <f t="shared" si="6"/>
        <v>14.000000000000002</v>
      </c>
      <c r="O24" s="74"/>
    </row>
    <row r="25" spans="1:15" ht="23.25" customHeight="1">
      <c r="A25" s="27" t="s">
        <v>44</v>
      </c>
      <c r="B25" s="28"/>
      <c r="C25" s="38"/>
      <c r="D25" s="39">
        <v>-1100</v>
      </c>
      <c r="E25" s="30">
        <v>2400</v>
      </c>
      <c r="F25" s="30"/>
      <c r="G25" s="31" t="e">
        <f t="shared" si="5"/>
        <v>#DIV/0!</v>
      </c>
      <c r="H25" s="30">
        <v>27</v>
      </c>
      <c r="I25" s="71">
        <f t="shared" si="0"/>
        <v>-27</v>
      </c>
      <c r="J25" s="72">
        <f>I25/H25*100</f>
        <v>-100</v>
      </c>
      <c r="K25" s="71"/>
      <c r="L25" s="71">
        <v>27</v>
      </c>
      <c r="M25" s="71">
        <f t="shared" si="3"/>
        <v>-27</v>
      </c>
      <c r="N25" s="72">
        <f t="shared" si="6"/>
        <v>-100</v>
      </c>
      <c r="O25" s="74"/>
    </row>
    <row r="26" spans="1:15" ht="23.25" customHeight="1">
      <c r="A26" s="27" t="s">
        <v>45</v>
      </c>
      <c r="B26" s="28"/>
      <c r="C26" s="38"/>
      <c r="D26" s="39">
        <v>-84</v>
      </c>
      <c r="E26" s="30">
        <v>100</v>
      </c>
      <c r="F26" s="30"/>
      <c r="G26" s="31" t="e">
        <f t="shared" si="5"/>
        <v>#DIV/0!</v>
      </c>
      <c r="H26" s="30"/>
      <c r="I26" s="71">
        <f t="shared" si="0"/>
        <v>0</v>
      </c>
      <c r="J26" s="72"/>
      <c r="K26" s="71"/>
      <c r="L26" s="71"/>
      <c r="M26" s="71">
        <f t="shared" si="3"/>
        <v>0</v>
      </c>
      <c r="N26" s="72"/>
      <c r="O26" s="74"/>
    </row>
    <row r="27" spans="1:15" ht="23.25" customHeight="1">
      <c r="A27" s="27" t="s">
        <v>46</v>
      </c>
      <c r="B27" s="28"/>
      <c r="C27" s="38"/>
      <c r="D27" s="38"/>
      <c r="E27" s="30">
        <v>0</v>
      </c>
      <c r="F27" s="30"/>
      <c r="G27" s="31" t="e">
        <f t="shared" si="5"/>
        <v>#DIV/0!</v>
      </c>
      <c r="H27" s="30"/>
      <c r="I27" s="71">
        <f t="shared" si="0"/>
        <v>0</v>
      </c>
      <c r="J27" s="72"/>
      <c r="K27" s="71"/>
      <c r="L27" s="71"/>
      <c r="M27" s="71">
        <f t="shared" si="3"/>
        <v>0</v>
      </c>
      <c r="N27" s="72"/>
      <c r="O27" s="74"/>
    </row>
    <row r="28" spans="1:15" s="1" customFormat="1" ht="23.25" customHeight="1">
      <c r="A28" s="27" t="s">
        <v>47</v>
      </c>
      <c r="B28" s="28"/>
      <c r="C28" s="38"/>
      <c r="D28" s="38"/>
      <c r="E28" s="30">
        <v>47350</v>
      </c>
      <c r="F28" s="30">
        <v>186</v>
      </c>
      <c r="G28" s="31" t="e">
        <f t="shared" si="5"/>
        <v>#DIV/0!</v>
      </c>
      <c r="H28" s="30">
        <v>212</v>
      </c>
      <c r="I28" s="71">
        <f t="shared" si="0"/>
        <v>-26</v>
      </c>
      <c r="J28" s="72">
        <f aca="true" t="shared" si="7" ref="J28:J33">I28/H28*100</f>
        <v>-12.264150943396226</v>
      </c>
      <c r="K28" s="71">
        <v>186</v>
      </c>
      <c r="L28" s="71">
        <v>212</v>
      </c>
      <c r="M28" s="71">
        <f t="shared" si="3"/>
        <v>-26</v>
      </c>
      <c r="N28" s="72">
        <f t="shared" si="6"/>
        <v>-12.264150943396226</v>
      </c>
      <c r="O28" s="74"/>
    </row>
    <row r="29" spans="1:15" s="1" customFormat="1" ht="23.25" customHeight="1">
      <c r="A29" s="40" t="s">
        <v>48</v>
      </c>
      <c r="B29" s="41">
        <f>SUM(B6:B28)</f>
        <v>0</v>
      </c>
      <c r="C29" s="42">
        <f>SUM(C6:C28)</f>
        <v>0</v>
      </c>
      <c r="D29" s="42">
        <f>SUM(D6:D28)</f>
        <v>91392</v>
      </c>
      <c r="E29" s="43">
        <f>SUM(E6:E28)</f>
        <v>913704</v>
      </c>
      <c r="F29" s="42">
        <f>SUM(F6:F28)</f>
        <v>178101</v>
      </c>
      <c r="G29" s="44" t="e">
        <f t="shared" si="5"/>
        <v>#DIV/0!</v>
      </c>
      <c r="H29" s="43">
        <f>SUM(H6:H28)</f>
        <v>128773</v>
      </c>
      <c r="I29" s="42">
        <f t="shared" si="0"/>
        <v>49328</v>
      </c>
      <c r="J29" s="79">
        <f t="shared" si="7"/>
        <v>38.3061666653724</v>
      </c>
      <c r="K29" s="42">
        <f>SUM(K6:K28)</f>
        <v>178101</v>
      </c>
      <c r="L29" s="42">
        <f>SUM(L6:L28)</f>
        <v>128773</v>
      </c>
      <c r="M29" s="42">
        <f t="shared" si="3"/>
        <v>49328</v>
      </c>
      <c r="N29" s="79">
        <f t="shared" si="6"/>
        <v>38.3061666653724</v>
      </c>
      <c r="O29" s="80"/>
    </row>
    <row r="30" spans="1:15" ht="23.25" customHeight="1">
      <c r="A30" s="45" t="s">
        <v>49</v>
      </c>
      <c r="B30" s="41"/>
      <c r="C30" s="38"/>
      <c r="D30" s="38">
        <v>121800</v>
      </c>
      <c r="E30" s="30">
        <v>192576</v>
      </c>
      <c r="F30" s="42">
        <v>62868</v>
      </c>
      <c r="G30" s="44" t="e">
        <f t="shared" si="5"/>
        <v>#DIV/0!</v>
      </c>
      <c r="H30" s="42">
        <v>89845</v>
      </c>
      <c r="I30" s="42">
        <f t="shared" si="0"/>
        <v>-26977</v>
      </c>
      <c r="J30" s="79">
        <f t="shared" si="7"/>
        <v>-30.026156157827373</v>
      </c>
      <c r="K30" s="42">
        <v>62868</v>
      </c>
      <c r="L30" s="42">
        <v>89845</v>
      </c>
      <c r="M30" s="42">
        <f t="shared" si="3"/>
        <v>-26977</v>
      </c>
      <c r="N30" s="79">
        <f t="shared" si="6"/>
        <v>-30.026156157827373</v>
      </c>
      <c r="O30" s="81"/>
    </row>
    <row r="31" spans="1:15" ht="23.25" customHeight="1">
      <c r="A31" s="46" t="s">
        <v>50</v>
      </c>
      <c r="B31" s="41"/>
      <c r="C31" s="47"/>
      <c r="D31" s="47"/>
      <c r="E31" s="48">
        <v>963</v>
      </c>
      <c r="F31" s="49">
        <v>239</v>
      </c>
      <c r="G31" s="44" t="e">
        <f t="shared" si="5"/>
        <v>#DIV/0!</v>
      </c>
      <c r="H31" s="49">
        <v>1</v>
      </c>
      <c r="I31" s="42">
        <f t="shared" si="0"/>
        <v>238</v>
      </c>
      <c r="J31" s="79">
        <f t="shared" si="7"/>
        <v>23800</v>
      </c>
      <c r="K31" s="49">
        <v>239</v>
      </c>
      <c r="L31" s="49">
        <v>1</v>
      </c>
      <c r="M31" s="42">
        <f t="shared" si="3"/>
        <v>238</v>
      </c>
      <c r="N31" s="79">
        <f t="shared" si="6"/>
        <v>23800</v>
      </c>
      <c r="O31" s="82"/>
    </row>
    <row r="32" spans="1:15" ht="23.25" customHeight="1">
      <c r="A32" s="46" t="s">
        <v>51</v>
      </c>
      <c r="B32" s="41"/>
      <c r="C32" s="47"/>
      <c r="D32" s="47"/>
      <c r="E32" s="48"/>
      <c r="F32" s="49"/>
      <c r="G32" s="44" t="e">
        <f t="shared" si="5"/>
        <v>#DIV/0!</v>
      </c>
      <c r="H32" s="49"/>
      <c r="I32" s="42">
        <f t="shared" si="0"/>
        <v>0</v>
      </c>
      <c r="J32" s="79"/>
      <c r="K32" s="42"/>
      <c r="L32" s="42"/>
      <c r="M32" s="42"/>
      <c r="N32" s="79"/>
      <c r="O32" s="82"/>
    </row>
    <row r="33" spans="1:15" ht="23.25" customHeight="1">
      <c r="A33" s="50" t="s">
        <v>52</v>
      </c>
      <c r="B33" s="51">
        <f>B29+B30+B31+B32</f>
        <v>0</v>
      </c>
      <c r="C33" s="52">
        <f>C29+C30+C31</f>
        <v>0</v>
      </c>
      <c r="D33" s="52">
        <f>D29+D30+D31</f>
        <v>213192</v>
      </c>
      <c r="E33" s="52">
        <f>E29+E30+E31</f>
        <v>1107243</v>
      </c>
      <c r="F33" s="52">
        <f>F29+F30+F31+F32</f>
        <v>241208</v>
      </c>
      <c r="G33" s="44" t="e">
        <f t="shared" si="5"/>
        <v>#DIV/0!</v>
      </c>
      <c r="H33" s="53">
        <f>H29+H30+H31+H32</f>
        <v>218619</v>
      </c>
      <c r="I33" s="53">
        <f t="shared" si="0"/>
        <v>22589</v>
      </c>
      <c r="J33" s="83">
        <f t="shared" si="7"/>
        <v>10.332587743974678</v>
      </c>
      <c r="K33" s="53">
        <f>K29+K30+K31+K32</f>
        <v>241208</v>
      </c>
      <c r="L33" s="53">
        <f>L29+L30+L31+L32</f>
        <v>218619</v>
      </c>
      <c r="M33" s="53">
        <f>K33-L33</f>
        <v>22589</v>
      </c>
      <c r="N33" s="83">
        <f>M33/L33*100</f>
        <v>10.332587743974678</v>
      </c>
      <c r="O33" s="84"/>
    </row>
    <row r="34" spans="1:8" ht="14.25">
      <c r="A34" s="92"/>
      <c r="B34" s="92"/>
      <c r="C34" s="92"/>
      <c r="D34" s="92"/>
      <c r="E34" s="92"/>
      <c r="F34" s="92"/>
      <c r="G34" s="92"/>
      <c r="H34" s="92"/>
    </row>
    <row r="35" spans="1:14" s="2" customFormat="1" ht="14.25">
      <c r="A35" s="54"/>
      <c r="E35" s="55"/>
      <c r="F35" s="55"/>
      <c r="J35" s="85"/>
      <c r="K35" s="86"/>
      <c r="L35" s="86"/>
      <c r="M35" s="87"/>
      <c r="N35" s="85"/>
    </row>
    <row r="39" spans="1:14" ht="25.5">
      <c r="A39" s="56"/>
      <c r="B39" s="57"/>
      <c r="C39" s="56"/>
      <c r="D39" s="56"/>
      <c r="E39" s="58"/>
      <c r="F39" s="58"/>
      <c r="G39" s="58"/>
      <c r="H39" s="59"/>
      <c r="I39" s="59"/>
      <c r="J39" s="88"/>
      <c r="K39" s="59"/>
      <c r="L39" s="59"/>
      <c r="M39" s="59"/>
      <c r="N39" s="88"/>
    </row>
    <row r="40" spans="1:14" ht="14.25">
      <c r="A40" s="8"/>
      <c r="B40" s="9"/>
      <c r="N40" s="89"/>
    </row>
    <row r="41" spans="3:14" ht="14.25">
      <c r="C41" s="60"/>
      <c r="D41" s="60"/>
      <c r="E41" s="61"/>
      <c r="F41" s="61"/>
      <c r="G41" s="61"/>
      <c r="H41" s="62"/>
      <c r="I41" s="62"/>
      <c r="J41" s="90"/>
      <c r="K41" s="62"/>
      <c r="L41" s="62"/>
      <c r="M41" s="62"/>
      <c r="N41" s="90"/>
    </row>
    <row r="42" spans="1:14" ht="14.25">
      <c r="A42" s="60"/>
      <c r="B42" s="63"/>
      <c r="C42" s="60"/>
      <c r="D42" s="60"/>
      <c r="E42" s="61"/>
      <c r="F42" s="61"/>
      <c r="G42" s="61"/>
      <c r="H42" s="62"/>
      <c r="I42" s="62"/>
      <c r="J42" s="90"/>
      <c r="K42" s="62"/>
      <c r="L42" s="62"/>
      <c r="M42" s="62"/>
      <c r="N42" s="90"/>
    </row>
    <row r="43" spans="3:14" ht="14.25">
      <c r="C43" s="60"/>
      <c r="D43" s="60"/>
      <c r="E43" s="61"/>
      <c r="F43" s="61"/>
      <c r="G43" s="61"/>
      <c r="H43" s="62"/>
      <c r="I43" s="62"/>
      <c r="J43" s="90"/>
      <c r="K43" s="62"/>
      <c r="L43" s="62"/>
      <c r="M43" s="62"/>
      <c r="N43" s="90"/>
    </row>
    <row r="76" spans="2:14" ht="14.25">
      <c r="B76" s="3"/>
      <c r="F76" s="3"/>
      <c r="G76" s="3"/>
      <c r="H76" s="3"/>
      <c r="I76" s="3"/>
      <c r="M76" s="3"/>
      <c r="N76" s="89"/>
    </row>
  </sheetData>
  <sheetProtection/>
  <mergeCells count="3">
    <mergeCell ref="A1:O1"/>
    <mergeCell ref="A34:H34"/>
    <mergeCell ref="C3:E4"/>
  </mergeCells>
  <printOptions horizontalCentered="1" verticalCentered="1"/>
  <pageMargins left="0.35433070866141736" right="0.2362204724409449" top="0.4724409448818898" bottom="0.15748031496062992" header="0.11811023622047245" footer="0.2362204724409449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deel</cp:lastModifiedBy>
  <cp:lastPrinted>2023-03-07T07:42:13Z</cp:lastPrinted>
  <dcterms:created xsi:type="dcterms:W3CDTF">1996-12-17T01:32:42Z</dcterms:created>
  <dcterms:modified xsi:type="dcterms:W3CDTF">2023-03-10T07:59:43Z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E01B78F238E34A12A6F79BCB15A16CA6</vt:lpwstr>
  </property>
</Properties>
</file>